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30" activeTab="1"/>
  </bookViews>
  <sheets>
    <sheet name="入力用シート" sheetId="4" r:id="rId1"/>
    <sheet name="結果表示用シート" sheetId="3" r:id="rId2"/>
  </sheets>
  <definedNames>
    <definedName name="_xlnm.Print_Area" localSheetId="1">結果表示用シート!$A$1:$M$109</definedName>
  </definedNames>
  <calcPr calcId="162913"/>
</workbook>
</file>

<file path=xl/calcChain.xml><?xml version="1.0" encoding="utf-8"?>
<calcChain xmlns="http://schemas.openxmlformats.org/spreadsheetml/2006/main">
  <c r="A18" i="3" l="1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K19" i="4" l="1"/>
  <c r="L19" i="4" s="1"/>
  <c r="A11" i="3" s="1"/>
  <c r="K20" i="4"/>
  <c r="L20" i="4" s="1"/>
  <c r="A12" i="3" s="1"/>
  <c r="K21" i="4"/>
  <c r="L21" i="4" s="1"/>
  <c r="A13" i="3" s="1"/>
  <c r="K22" i="4"/>
  <c r="L22" i="4" s="1"/>
  <c r="A14" i="3" s="1"/>
  <c r="K23" i="4"/>
  <c r="L23" i="4" s="1"/>
  <c r="A15" i="3" s="1"/>
  <c r="K24" i="4"/>
  <c r="L24" i="4" s="1"/>
  <c r="A16" i="3" s="1"/>
  <c r="K25" i="4"/>
  <c r="L25" i="4" s="1"/>
  <c r="K26" i="4"/>
  <c r="L26" i="4"/>
  <c r="E18" i="3" s="1"/>
  <c r="K27" i="4"/>
  <c r="L27" i="4"/>
  <c r="E19" i="3" s="1"/>
  <c r="K28" i="4"/>
  <c r="L28" i="4"/>
  <c r="E20" i="3" s="1"/>
  <c r="K29" i="4"/>
  <c r="L29" i="4"/>
  <c r="E21" i="3" s="1"/>
  <c r="K30" i="4"/>
  <c r="L30" i="4"/>
  <c r="E22" i="3" s="1"/>
  <c r="K31" i="4"/>
  <c r="L31" i="4"/>
  <c r="E23" i="3" s="1"/>
  <c r="K32" i="4"/>
  <c r="L32" i="4"/>
  <c r="E24" i="3" s="1"/>
  <c r="K33" i="4"/>
  <c r="L33" i="4"/>
  <c r="E25" i="3" s="1"/>
  <c r="K34" i="4"/>
  <c r="L34" i="4"/>
  <c r="E26" i="3" s="1"/>
  <c r="K35" i="4"/>
  <c r="L35" i="4"/>
  <c r="E27" i="3" s="1"/>
  <c r="K36" i="4"/>
  <c r="L36" i="4"/>
  <c r="E28" i="3" s="1"/>
  <c r="K37" i="4"/>
  <c r="L37" i="4"/>
  <c r="E29" i="3" s="1"/>
  <c r="K38" i="4"/>
  <c r="L38" i="4"/>
  <c r="E30" i="3" s="1"/>
  <c r="K39" i="4"/>
  <c r="L39" i="4"/>
  <c r="E31" i="3" s="1"/>
  <c r="K40" i="4"/>
  <c r="L40" i="4"/>
  <c r="E32" i="3" s="1"/>
  <c r="K41" i="4"/>
  <c r="L41" i="4"/>
  <c r="E33" i="3" s="1"/>
  <c r="K42" i="4"/>
  <c r="L42" i="4"/>
  <c r="E34" i="3" s="1"/>
  <c r="K43" i="4"/>
  <c r="L43" i="4"/>
  <c r="E35" i="3" s="1"/>
  <c r="K44" i="4"/>
  <c r="L44" i="4"/>
  <c r="E36" i="3" s="1"/>
  <c r="K45" i="4"/>
  <c r="L45" i="4"/>
  <c r="E37" i="3" s="1"/>
  <c r="K46" i="4"/>
  <c r="L46" i="4"/>
  <c r="E38" i="3" s="1"/>
  <c r="K47" i="4"/>
  <c r="L47" i="4"/>
  <c r="E39" i="3" s="1"/>
  <c r="K48" i="4"/>
  <c r="L48" i="4"/>
  <c r="E40" i="3" s="1"/>
  <c r="K49" i="4"/>
  <c r="L49" i="4"/>
  <c r="E41" i="3" s="1"/>
  <c r="K50" i="4"/>
  <c r="L50" i="4"/>
  <c r="E42" i="3" s="1"/>
  <c r="K51" i="4"/>
  <c r="L51" i="4"/>
  <c r="E43" i="3" s="1"/>
  <c r="K52" i="4"/>
  <c r="L52" i="4"/>
  <c r="E44" i="3" s="1"/>
  <c r="K53" i="4"/>
  <c r="L53" i="4"/>
  <c r="E45" i="3" s="1"/>
  <c r="K54" i="4"/>
  <c r="L54" i="4"/>
  <c r="E46" i="3" s="1"/>
  <c r="K55" i="4"/>
  <c r="L55" i="4"/>
  <c r="E47" i="3" s="1"/>
  <c r="K56" i="4"/>
  <c r="L56" i="4"/>
  <c r="E48" i="3" s="1"/>
  <c r="K57" i="4"/>
  <c r="L57" i="4"/>
  <c r="E49" i="3" s="1"/>
  <c r="K58" i="4"/>
  <c r="L58" i="4"/>
  <c r="E50" i="3" s="1"/>
  <c r="K59" i="4"/>
  <c r="L59" i="4"/>
  <c r="E51" i="3" s="1"/>
  <c r="K60" i="4"/>
  <c r="L60" i="4"/>
  <c r="E52" i="3" s="1"/>
  <c r="K61" i="4"/>
  <c r="L61" i="4"/>
  <c r="E53" i="3" s="1"/>
  <c r="K62" i="4"/>
  <c r="L62" i="4"/>
  <c r="E54" i="3" s="1"/>
  <c r="K63" i="4"/>
  <c r="L63" i="4"/>
  <c r="E55" i="3" s="1"/>
  <c r="K64" i="4"/>
  <c r="L64" i="4"/>
  <c r="E56" i="3" s="1"/>
  <c r="K65" i="4"/>
  <c r="L65" i="4"/>
  <c r="E57" i="3" s="1"/>
  <c r="K66" i="4"/>
  <c r="L66" i="4"/>
  <c r="E58" i="3" s="1"/>
  <c r="K67" i="4"/>
  <c r="L67" i="4"/>
  <c r="E59" i="3" s="1"/>
  <c r="K68" i="4"/>
  <c r="L68" i="4"/>
  <c r="E60" i="3" s="1"/>
  <c r="K69" i="4"/>
  <c r="L69" i="4"/>
  <c r="E61" i="3" s="1"/>
  <c r="K70" i="4"/>
  <c r="L70" i="4"/>
  <c r="E62" i="3" s="1"/>
  <c r="K71" i="4"/>
  <c r="L71" i="4"/>
  <c r="E63" i="3" s="1"/>
  <c r="K72" i="4"/>
  <c r="L72" i="4"/>
  <c r="E64" i="3" s="1"/>
  <c r="K73" i="4"/>
  <c r="L73" i="4"/>
  <c r="E65" i="3" s="1"/>
  <c r="K74" i="4"/>
  <c r="L74" i="4"/>
  <c r="E66" i="3" s="1"/>
  <c r="K75" i="4"/>
  <c r="L75" i="4"/>
  <c r="E67" i="3" s="1"/>
  <c r="K76" i="4"/>
  <c r="L76" i="4"/>
  <c r="E68" i="3" s="1"/>
  <c r="K77" i="4"/>
  <c r="L77" i="4"/>
  <c r="E69" i="3" s="1"/>
  <c r="K78" i="4"/>
  <c r="L78" i="4"/>
  <c r="E70" i="3" s="1"/>
  <c r="K79" i="4"/>
  <c r="L79" i="4"/>
  <c r="E71" i="3" s="1"/>
  <c r="K80" i="4"/>
  <c r="L80" i="4"/>
  <c r="E72" i="3" s="1"/>
  <c r="K81" i="4"/>
  <c r="L81" i="4"/>
  <c r="E73" i="3" s="1"/>
  <c r="K82" i="4"/>
  <c r="L82" i="4"/>
  <c r="E74" i="3" s="1"/>
  <c r="K83" i="4"/>
  <c r="L83" i="4"/>
  <c r="E75" i="3" s="1"/>
  <c r="K84" i="4"/>
  <c r="L84" i="4"/>
  <c r="E76" i="3" s="1"/>
  <c r="K85" i="4"/>
  <c r="L85" i="4"/>
  <c r="E77" i="3" s="1"/>
  <c r="K86" i="4"/>
  <c r="L86" i="4"/>
  <c r="E78" i="3" s="1"/>
  <c r="K87" i="4"/>
  <c r="L87" i="4"/>
  <c r="E79" i="3" s="1"/>
  <c r="K88" i="4"/>
  <c r="L88" i="4"/>
  <c r="E80" i="3" s="1"/>
  <c r="K89" i="4"/>
  <c r="L89" i="4"/>
  <c r="E81" i="3" s="1"/>
  <c r="K90" i="4"/>
  <c r="L90" i="4"/>
  <c r="E82" i="3" s="1"/>
  <c r="K91" i="4"/>
  <c r="L91" i="4"/>
  <c r="E83" i="3" s="1"/>
  <c r="K92" i="4"/>
  <c r="L92" i="4"/>
  <c r="E84" i="3" s="1"/>
  <c r="K93" i="4"/>
  <c r="L93" i="4"/>
  <c r="E85" i="3" s="1"/>
  <c r="K94" i="4"/>
  <c r="L94" i="4"/>
  <c r="E86" i="3" s="1"/>
  <c r="K95" i="4"/>
  <c r="L95" i="4"/>
  <c r="E87" i="3" s="1"/>
  <c r="K96" i="4"/>
  <c r="L96" i="4"/>
  <c r="E88" i="3" s="1"/>
  <c r="K97" i="4"/>
  <c r="L97" i="4"/>
  <c r="E89" i="3" s="1"/>
  <c r="K98" i="4"/>
  <c r="L98" i="4"/>
  <c r="E90" i="3" s="1"/>
  <c r="K99" i="4"/>
  <c r="L99" i="4"/>
  <c r="E91" i="3" s="1"/>
  <c r="K100" i="4"/>
  <c r="L100" i="4"/>
  <c r="E92" i="3" s="1"/>
  <c r="K101" i="4"/>
  <c r="L101" i="4"/>
  <c r="E93" i="3" s="1"/>
  <c r="K102" i="4"/>
  <c r="L102" i="4"/>
  <c r="E94" i="3" s="1"/>
  <c r="K103" i="4"/>
  <c r="L103" i="4"/>
  <c r="E95" i="3" s="1"/>
  <c r="K104" i="4"/>
  <c r="L104" i="4"/>
  <c r="E96" i="3" s="1"/>
  <c r="K105" i="4"/>
  <c r="L105" i="4"/>
  <c r="E97" i="3" s="1"/>
  <c r="K106" i="4"/>
  <c r="L106" i="4"/>
  <c r="E98" i="3" s="1"/>
  <c r="K107" i="4"/>
  <c r="L107" i="4"/>
  <c r="E99" i="3" s="1"/>
  <c r="K108" i="4"/>
  <c r="L108" i="4"/>
  <c r="E100" i="3" s="1"/>
  <c r="K109" i="4"/>
  <c r="L109" i="4"/>
  <c r="E101" i="3" s="1"/>
  <c r="K110" i="4"/>
  <c r="L110" i="4"/>
  <c r="E102" i="3" s="1"/>
  <c r="K111" i="4"/>
  <c r="L111" i="4"/>
  <c r="E103" i="3" s="1"/>
  <c r="K112" i="4"/>
  <c r="L112" i="4"/>
  <c r="E104" i="3" s="1"/>
  <c r="K113" i="4"/>
  <c r="L113" i="4"/>
  <c r="E105" i="3" s="1"/>
  <c r="K114" i="4"/>
  <c r="L114" i="4"/>
  <c r="E106" i="3" s="1"/>
  <c r="K115" i="4"/>
  <c r="L115" i="4"/>
  <c r="E107" i="3" s="1"/>
  <c r="K116" i="4"/>
  <c r="L116" i="4"/>
  <c r="E108" i="3" s="1"/>
  <c r="K117" i="4"/>
  <c r="L117" i="4"/>
  <c r="E109" i="3" s="1"/>
  <c r="K6" i="4"/>
  <c r="A17" i="3" l="1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74" i="3" l="1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K18" i="4"/>
  <c r="L18" i="4" s="1"/>
  <c r="A10" i="3" s="1"/>
  <c r="L6" i="4"/>
  <c r="F76" i="3" l="1"/>
  <c r="F74" i="3"/>
  <c r="F72" i="3"/>
  <c r="F70" i="3"/>
  <c r="F68" i="3"/>
  <c r="F66" i="3"/>
  <c r="F64" i="3"/>
  <c r="F62" i="3"/>
  <c r="F60" i="3"/>
  <c r="F58" i="3" l="1"/>
  <c r="F59" i="3"/>
  <c r="F61" i="3"/>
  <c r="F63" i="3"/>
  <c r="F65" i="3"/>
  <c r="F67" i="3"/>
  <c r="F69" i="3"/>
  <c r="F71" i="3"/>
  <c r="F73" i="3"/>
  <c r="F75" i="3"/>
  <c r="F77" i="3"/>
  <c r="C3" i="3"/>
  <c r="A6" i="3" l="1"/>
  <c r="I10" i="3" l="1"/>
  <c r="C10" i="3"/>
  <c r="K17" i="3"/>
  <c r="K14" i="3"/>
  <c r="F109" i="3"/>
  <c r="F5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E16" i="3" l="1"/>
  <c r="E17" i="3"/>
  <c r="E14" i="3"/>
  <c r="E15" i="3"/>
  <c r="E12" i="3"/>
  <c r="E13" i="3"/>
  <c r="E10" i="3"/>
  <c r="E11" i="3"/>
  <c r="I15" i="3"/>
  <c r="F54" i="3"/>
  <c r="F50" i="3"/>
  <c r="F46" i="3"/>
  <c r="F42" i="3"/>
  <c r="F38" i="3"/>
  <c r="F34" i="3"/>
  <c r="F30" i="3"/>
  <c r="F26" i="3"/>
  <c r="F22" i="3"/>
  <c r="F18" i="3"/>
  <c r="C6" i="3"/>
  <c r="F10" i="3" l="1"/>
  <c r="F55" i="3"/>
  <c r="F53" i="3"/>
  <c r="F51" i="3"/>
  <c r="F49" i="3"/>
  <c r="F47" i="3"/>
  <c r="F45" i="3"/>
  <c r="F43" i="3"/>
  <c r="F41" i="3"/>
  <c r="F39" i="3"/>
  <c r="F37" i="3"/>
  <c r="F35" i="3"/>
  <c r="F33" i="3"/>
  <c r="F31" i="3"/>
  <c r="F29" i="3"/>
  <c r="F27" i="3"/>
  <c r="F25" i="3"/>
  <c r="F23" i="3"/>
  <c r="F21" i="3"/>
  <c r="F19" i="3"/>
  <c r="F17" i="3"/>
  <c r="F15" i="3"/>
  <c r="F16" i="3"/>
  <c r="F20" i="3"/>
  <c r="F24" i="3"/>
  <c r="F28" i="3"/>
  <c r="F32" i="3"/>
  <c r="F36" i="3"/>
  <c r="F40" i="3"/>
  <c r="F44" i="3"/>
  <c r="F48" i="3"/>
  <c r="F52" i="3"/>
  <c r="F56" i="3"/>
  <c r="F12" i="3"/>
  <c r="F11" i="3"/>
  <c r="F13" i="3"/>
  <c r="F14" i="3"/>
  <c r="G10" i="3" l="1"/>
  <c r="H10" i="3" s="1"/>
  <c r="I18" i="3" l="1"/>
  <c r="J17" i="3" s="1"/>
  <c r="J109" i="3"/>
  <c r="J13" i="3" l="1"/>
  <c r="J16" i="3"/>
  <c r="J14" i="3"/>
  <c r="J15" i="3"/>
  <c r="J12" i="3"/>
  <c r="J11" i="3"/>
  <c r="J10" i="3"/>
  <c r="K10" i="3" l="1"/>
  <c r="J7" i="3"/>
</calcChain>
</file>

<file path=xl/sharedStrings.xml><?xml version="1.0" encoding="utf-8"?>
<sst xmlns="http://schemas.openxmlformats.org/spreadsheetml/2006/main" count="155" uniqueCount="148">
  <si>
    <t>予定価格</t>
    <rPh sb="0" eb="2">
      <t>ヨテイ</t>
    </rPh>
    <rPh sb="2" eb="4">
      <t>カカク</t>
    </rPh>
    <phoneticPr fontId="4"/>
  </si>
  <si>
    <t>円</t>
    <rPh sb="0" eb="1">
      <t>エン</t>
    </rPh>
    <phoneticPr fontId="4"/>
  </si>
  <si>
    <t>（税抜）</t>
    <rPh sb="1" eb="2">
      <t>ゼイ</t>
    </rPh>
    <rPh sb="2" eb="3">
      <t>ヌ</t>
    </rPh>
    <phoneticPr fontId="4"/>
  </si>
  <si>
    <t>者</t>
    <rPh sb="0" eb="1">
      <t>シャ</t>
    </rPh>
    <phoneticPr fontId="2"/>
  </si>
  <si>
    <t>入札価格－A
（B）</t>
    <rPh sb="0" eb="2">
      <t>ニュウサツ</t>
    </rPh>
    <rPh sb="2" eb="4">
      <t>カカク</t>
    </rPh>
    <phoneticPr fontId="2"/>
  </si>
  <si>
    <t>全入札者の
平均入札価格
（A）</t>
    <rPh sb="0" eb="1">
      <t>ゼン</t>
    </rPh>
    <rPh sb="1" eb="4">
      <t>ニュウサツシャ</t>
    </rPh>
    <rPh sb="6" eb="8">
      <t>ヘイキン</t>
    </rPh>
    <rPh sb="8" eb="10">
      <t>ニュウサツ</t>
    </rPh>
    <rPh sb="10" eb="12">
      <t>カカク</t>
    </rPh>
    <phoneticPr fontId="2"/>
  </si>
  <si>
    <t>全入札者数</t>
    <rPh sb="0" eb="1">
      <t>ゼン</t>
    </rPh>
    <rPh sb="1" eb="3">
      <t>ニュウサツ</t>
    </rPh>
    <rPh sb="3" eb="4">
      <t>シャ</t>
    </rPh>
    <rPh sb="4" eb="5">
      <t>スウ</t>
    </rPh>
    <phoneticPr fontId="2"/>
  </si>
  <si>
    <t xml:space="preserve">
（標準偏差）</t>
    <rPh sb="2" eb="4">
      <t>ヒョウジュン</t>
    </rPh>
    <rPh sb="4" eb="6">
      <t>ヘンサ</t>
    </rPh>
    <phoneticPr fontId="2"/>
  </si>
  <si>
    <t>A－標準偏差</t>
    <rPh sb="2" eb="4">
      <t>ヒョウジュン</t>
    </rPh>
    <rPh sb="4" eb="6">
      <t>ヘンサ</t>
    </rPh>
    <phoneticPr fontId="2"/>
  </si>
  <si>
    <t>A＋標準偏差</t>
    <rPh sb="2" eb="4">
      <t>ヒョウジュン</t>
    </rPh>
    <rPh sb="4" eb="6">
      <t>ヘンサ</t>
    </rPh>
    <phoneticPr fontId="2"/>
  </si>
  <si>
    <t>A±標準偏差
以内入札価格</t>
    <rPh sb="2" eb="4">
      <t>ヒョウジュン</t>
    </rPh>
    <rPh sb="4" eb="6">
      <t>ヘンサ</t>
    </rPh>
    <rPh sb="7" eb="9">
      <t>イナイ</t>
    </rPh>
    <rPh sb="9" eb="11">
      <t>ニュウサツ</t>
    </rPh>
    <rPh sb="11" eb="13">
      <t>カカク</t>
    </rPh>
    <phoneticPr fontId="2"/>
  </si>
  <si>
    <t>※小数点以下切り捨て</t>
    <rPh sb="1" eb="4">
      <t>ショウスウテン</t>
    </rPh>
    <rPh sb="4" eb="6">
      <t>イカ</t>
    </rPh>
    <rPh sb="6" eb="7">
      <t>キ</t>
    </rPh>
    <rPh sb="8" eb="9">
      <t>ス</t>
    </rPh>
    <phoneticPr fontId="2"/>
  </si>
  <si>
    <t>A±標準偏差
以内入札者数</t>
    <rPh sb="2" eb="4">
      <t>ヒョウジュン</t>
    </rPh>
    <rPh sb="4" eb="6">
      <t>ヘンサ</t>
    </rPh>
    <rPh sb="7" eb="9">
      <t>イナイ</t>
    </rPh>
    <rPh sb="9" eb="11">
      <t>ニュウサツ</t>
    </rPh>
    <rPh sb="11" eb="12">
      <t>シャ</t>
    </rPh>
    <rPh sb="12" eb="13">
      <t>スウ</t>
    </rPh>
    <phoneticPr fontId="2"/>
  </si>
  <si>
    <t xml:space="preserve">
（C）</t>
    <phoneticPr fontId="2"/>
  </si>
  <si>
    <t>Cの合計
（D）</t>
    <rPh sb="2" eb="4">
      <t>ゴウケイ</t>
    </rPh>
    <phoneticPr fontId="2"/>
  </si>
  <si>
    <t xml:space="preserve">
（E）</t>
    <phoneticPr fontId="2"/>
  </si>
  <si>
    <t>※小数点以下切り上げ</t>
    <rPh sb="1" eb="4">
      <t>ショウスウテン</t>
    </rPh>
    <rPh sb="4" eb="6">
      <t>イカ</t>
    </rPh>
    <rPh sb="6" eb="7">
      <t>キ</t>
    </rPh>
    <rPh sb="8" eb="9">
      <t>ア</t>
    </rPh>
    <phoneticPr fontId="2"/>
  </si>
  <si>
    <t>＜平均±標準偏差の範囲内の平均入札価格の算定経過確認シート＞</t>
    <rPh sb="1" eb="3">
      <t>ヘイキン</t>
    </rPh>
    <rPh sb="4" eb="6">
      <t>ヒョウジュン</t>
    </rPh>
    <rPh sb="6" eb="8">
      <t>ヘンサ</t>
    </rPh>
    <rPh sb="9" eb="12">
      <t>ハンイナイ</t>
    </rPh>
    <rPh sb="13" eb="15">
      <t>ヘイキン</t>
    </rPh>
    <rPh sb="15" eb="17">
      <t>ニュウサツ</t>
    </rPh>
    <rPh sb="17" eb="19">
      <t>カカク</t>
    </rPh>
    <rPh sb="20" eb="22">
      <t>サンテイ</t>
    </rPh>
    <rPh sb="22" eb="24">
      <t>ケイカ</t>
    </rPh>
    <rPh sb="24" eb="26">
      <t>カクニン</t>
    </rPh>
    <phoneticPr fontId="4"/>
  </si>
  <si>
    <t>入札価格
（税抜）</t>
    <rPh sb="0" eb="2">
      <t>ニュウサツ</t>
    </rPh>
    <rPh sb="2" eb="4">
      <t>カカク</t>
    </rPh>
    <rPh sb="6" eb="7">
      <t>ゼイ</t>
    </rPh>
    <rPh sb="7" eb="8">
      <t>ヌ</t>
    </rPh>
    <phoneticPr fontId="4"/>
  </si>
  <si>
    <t>A±標準偏差
の範囲内の
平均入札価格</t>
    <rPh sb="8" eb="11">
      <t>ハンイナイ</t>
    </rPh>
    <rPh sb="13" eb="15">
      <t>ヘイキン</t>
    </rPh>
    <phoneticPr fontId="2"/>
  </si>
  <si>
    <t>対象年度</t>
  </si>
  <si>
    <t>入札担当部局</t>
  </si>
  <si>
    <t>件名</t>
  </si>
  <si>
    <t>申請区分</t>
  </si>
  <si>
    <t>申請業種・品目</t>
  </si>
  <si>
    <t>契約形態（総価・単価）</t>
  </si>
  <si>
    <t>入札及び契約の方法</t>
  </si>
  <si>
    <t>予定価格（税抜）</t>
  </si>
  <si>
    <t>落札者</t>
  </si>
  <si>
    <t>落札金額（税抜）</t>
  </si>
  <si>
    <t>入札日・開札日</t>
  </si>
  <si>
    <t>備考</t>
  </si>
  <si>
    <t>商号または名称</t>
  </si>
  <si>
    <t>入札書記載金額</t>
  </si>
  <si>
    <t>見積書記載金額</t>
  </si>
  <si>
    <t>第1回</t>
  </si>
  <si>
    <t>第2回</t>
  </si>
  <si>
    <t>第3回</t>
  </si>
  <si>
    <t>入札結果</t>
  </si>
  <si>
    <t>見積結果</t>
  </si>
  <si>
    <t>件名</t>
    <rPh sb="0" eb="2">
      <t>ケンメイ</t>
    </rPh>
    <phoneticPr fontId="2"/>
  </si>
  <si>
    <t>ここを選択
して貼付</t>
  </si>
  <si>
    <t>入札者（１）</t>
    <rPh sb="0" eb="3">
      <t>ニュウサツシャ</t>
    </rPh>
    <phoneticPr fontId="2"/>
  </si>
  <si>
    <t>入札者（２）</t>
    <rPh sb="0" eb="3">
      <t>ニュウサツシャ</t>
    </rPh>
    <phoneticPr fontId="2"/>
  </si>
  <si>
    <t>入札者（３）</t>
    <rPh sb="0" eb="3">
      <t>ニュウサツシャ</t>
    </rPh>
    <phoneticPr fontId="2"/>
  </si>
  <si>
    <t>入札者（４）</t>
    <rPh sb="0" eb="3">
      <t>ニュウサツシャ</t>
    </rPh>
    <phoneticPr fontId="2"/>
  </si>
  <si>
    <t>入札者（５）</t>
    <rPh sb="0" eb="3">
      <t>ニュウサツシャ</t>
    </rPh>
    <phoneticPr fontId="2"/>
  </si>
  <si>
    <t>入札者（６）</t>
    <rPh sb="0" eb="3">
      <t>ニュウサツシャ</t>
    </rPh>
    <phoneticPr fontId="2"/>
  </si>
  <si>
    <t>入札者（７）</t>
    <rPh sb="0" eb="3">
      <t>ニュウサツシャ</t>
    </rPh>
    <phoneticPr fontId="2"/>
  </si>
  <si>
    <t>入札者（８）</t>
    <rPh sb="0" eb="3">
      <t>ニュウサツシャ</t>
    </rPh>
    <phoneticPr fontId="2"/>
  </si>
  <si>
    <t>入札者（９）</t>
    <rPh sb="0" eb="3">
      <t>ニュウサツシャ</t>
    </rPh>
    <phoneticPr fontId="2"/>
  </si>
  <si>
    <t>入札者（１０）</t>
    <rPh sb="0" eb="3">
      <t>ニュウサツシャ</t>
    </rPh>
    <phoneticPr fontId="2"/>
  </si>
  <si>
    <t>入札者（１１）</t>
    <rPh sb="0" eb="3">
      <t>ニュウサツシャ</t>
    </rPh>
    <phoneticPr fontId="2"/>
  </si>
  <si>
    <t>入札者（１２）</t>
    <rPh sb="0" eb="3">
      <t>ニュウサツシャ</t>
    </rPh>
    <phoneticPr fontId="2"/>
  </si>
  <si>
    <t>入札者（１３）</t>
    <rPh sb="0" eb="3">
      <t>ニュウサツシャ</t>
    </rPh>
    <phoneticPr fontId="2"/>
  </si>
  <si>
    <t>入札者（１４）</t>
    <rPh sb="0" eb="3">
      <t>ニュウサツシャ</t>
    </rPh>
    <phoneticPr fontId="2"/>
  </si>
  <si>
    <t>入札者（１５）</t>
    <rPh sb="0" eb="3">
      <t>ニュウサツシャ</t>
    </rPh>
    <phoneticPr fontId="2"/>
  </si>
  <si>
    <t>入札者（１６）</t>
    <rPh sb="0" eb="3">
      <t>ニュウサツシャ</t>
    </rPh>
    <phoneticPr fontId="2"/>
  </si>
  <si>
    <t>入札者（１７）</t>
    <rPh sb="0" eb="3">
      <t>ニュウサツシャ</t>
    </rPh>
    <phoneticPr fontId="2"/>
  </si>
  <si>
    <t>入札者（１８）</t>
    <rPh sb="0" eb="3">
      <t>ニュウサツシャ</t>
    </rPh>
    <phoneticPr fontId="2"/>
  </si>
  <si>
    <t>入札者（１９）</t>
    <rPh sb="0" eb="3">
      <t>ニュウサツシャ</t>
    </rPh>
    <phoneticPr fontId="2"/>
  </si>
  <si>
    <t>入札者（２０）</t>
    <rPh sb="0" eb="3">
      <t>ニュウサツシャ</t>
    </rPh>
    <phoneticPr fontId="2"/>
  </si>
  <si>
    <t>入札者（２１）</t>
    <rPh sb="0" eb="3">
      <t>ニュウサツシャ</t>
    </rPh>
    <phoneticPr fontId="2"/>
  </si>
  <si>
    <t>入札者（２２）</t>
    <rPh sb="0" eb="3">
      <t>ニュウサツシャ</t>
    </rPh>
    <phoneticPr fontId="2"/>
  </si>
  <si>
    <t>入札者（２３）</t>
    <rPh sb="0" eb="3">
      <t>ニュウサツシャ</t>
    </rPh>
    <phoneticPr fontId="2"/>
  </si>
  <si>
    <t>入札者（２４）</t>
    <rPh sb="0" eb="3">
      <t>ニュウサツシャ</t>
    </rPh>
    <phoneticPr fontId="2"/>
  </si>
  <si>
    <t>入札者（２５）</t>
    <rPh sb="0" eb="3">
      <t>ニュウサツシャ</t>
    </rPh>
    <phoneticPr fontId="2"/>
  </si>
  <si>
    <t>入札者（２６）</t>
    <rPh sb="0" eb="3">
      <t>ニュウサツシャ</t>
    </rPh>
    <phoneticPr fontId="2"/>
  </si>
  <si>
    <t>入札者（２７）</t>
    <rPh sb="0" eb="3">
      <t>ニュウサツシャ</t>
    </rPh>
    <phoneticPr fontId="2"/>
  </si>
  <si>
    <t>入札者（２８）</t>
    <rPh sb="0" eb="3">
      <t>ニュウサツシャ</t>
    </rPh>
    <phoneticPr fontId="2"/>
  </si>
  <si>
    <t>入札者（２９）</t>
    <rPh sb="0" eb="3">
      <t>ニュウサツシャ</t>
    </rPh>
    <phoneticPr fontId="2"/>
  </si>
  <si>
    <t>入札者（３０）</t>
    <rPh sb="0" eb="3">
      <t>ニュウサツシャ</t>
    </rPh>
    <phoneticPr fontId="2"/>
  </si>
  <si>
    <t>入札者（３１）</t>
    <rPh sb="0" eb="3">
      <t>ニュウサツシャ</t>
    </rPh>
    <phoneticPr fontId="2"/>
  </si>
  <si>
    <t>入札者（３２）</t>
    <rPh sb="0" eb="3">
      <t>ニュウサツシャ</t>
    </rPh>
    <phoneticPr fontId="2"/>
  </si>
  <si>
    <t>入札者（３３）</t>
    <rPh sb="0" eb="3">
      <t>ニュウサツシャ</t>
    </rPh>
    <phoneticPr fontId="2"/>
  </si>
  <si>
    <t>入札者（３４）</t>
    <rPh sb="0" eb="3">
      <t>ニュウサツシャ</t>
    </rPh>
    <phoneticPr fontId="2"/>
  </si>
  <si>
    <t>入札者（３５）</t>
    <rPh sb="0" eb="3">
      <t>ニュウサツシャ</t>
    </rPh>
    <phoneticPr fontId="2"/>
  </si>
  <si>
    <t>入札者（３６）</t>
    <rPh sb="0" eb="3">
      <t>ニュウサツシャ</t>
    </rPh>
    <phoneticPr fontId="2"/>
  </si>
  <si>
    <t>入札者（３７）</t>
    <rPh sb="0" eb="3">
      <t>ニュウサツシャ</t>
    </rPh>
    <phoneticPr fontId="2"/>
  </si>
  <si>
    <t>入札者（３８）</t>
    <rPh sb="0" eb="3">
      <t>ニュウサツシャ</t>
    </rPh>
    <phoneticPr fontId="2"/>
  </si>
  <si>
    <t>入札者（３９）</t>
    <rPh sb="0" eb="3">
      <t>ニュウサツシャ</t>
    </rPh>
    <phoneticPr fontId="2"/>
  </si>
  <si>
    <t>入札者（４０）</t>
    <rPh sb="0" eb="3">
      <t>ニュウサツシャ</t>
    </rPh>
    <phoneticPr fontId="2"/>
  </si>
  <si>
    <t>入札者（４１）</t>
    <rPh sb="0" eb="3">
      <t>ニュウサツシャ</t>
    </rPh>
    <phoneticPr fontId="2"/>
  </si>
  <si>
    <t>入札者（４２）</t>
    <rPh sb="0" eb="3">
      <t>ニュウサツシャ</t>
    </rPh>
    <phoneticPr fontId="2"/>
  </si>
  <si>
    <t>入札者（４３）</t>
    <rPh sb="0" eb="3">
      <t>ニュウサツシャ</t>
    </rPh>
    <phoneticPr fontId="2"/>
  </si>
  <si>
    <t>入札者（４４）</t>
    <rPh sb="0" eb="3">
      <t>ニュウサツシャ</t>
    </rPh>
    <phoneticPr fontId="2"/>
  </si>
  <si>
    <t>入札者（４５）</t>
    <rPh sb="0" eb="3">
      <t>ニュウサツシャ</t>
    </rPh>
    <phoneticPr fontId="2"/>
  </si>
  <si>
    <t>入札者（４６）</t>
    <rPh sb="0" eb="3">
      <t>ニュウサツシャ</t>
    </rPh>
    <phoneticPr fontId="2"/>
  </si>
  <si>
    <t>入札者（４７）</t>
    <rPh sb="0" eb="3">
      <t>ニュウサツシャ</t>
    </rPh>
    <phoneticPr fontId="2"/>
  </si>
  <si>
    <t>入札者（４８）</t>
    <rPh sb="0" eb="3">
      <t>ニュウサツシャ</t>
    </rPh>
    <phoneticPr fontId="2"/>
  </si>
  <si>
    <t>入札者（４９）</t>
    <rPh sb="0" eb="3">
      <t>ニュウサツシャ</t>
    </rPh>
    <phoneticPr fontId="2"/>
  </si>
  <si>
    <t>入札者（５０）</t>
    <rPh sb="0" eb="3">
      <t>ニュウサツシャ</t>
    </rPh>
    <phoneticPr fontId="2"/>
  </si>
  <si>
    <t>入札者（５１）</t>
    <rPh sb="0" eb="3">
      <t>ニュウサツシャ</t>
    </rPh>
    <phoneticPr fontId="2"/>
  </si>
  <si>
    <t>入札者（５２）</t>
    <rPh sb="0" eb="3">
      <t>ニュウサツシャ</t>
    </rPh>
    <phoneticPr fontId="2"/>
  </si>
  <si>
    <t>入札者（５３）</t>
    <rPh sb="0" eb="3">
      <t>ニュウサツシャ</t>
    </rPh>
    <phoneticPr fontId="2"/>
  </si>
  <si>
    <t>入札者（５４）</t>
    <rPh sb="0" eb="3">
      <t>ニュウサツシャ</t>
    </rPh>
    <phoneticPr fontId="2"/>
  </si>
  <si>
    <t>入札者（５５）</t>
    <rPh sb="0" eb="3">
      <t>ニュウサツシャ</t>
    </rPh>
    <phoneticPr fontId="2"/>
  </si>
  <si>
    <t>入札者（５６）</t>
    <rPh sb="0" eb="3">
      <t>ニュウサツシャ</t>
    </rPh>
    <phoneticPr fontId="2"/>
  </si>
  <si>
    <t>入札者（５７）</t>
    <rPh sb="0" eb="3">
      <t>ニュウサツシャ</t>
    </rPh>
    <phoneticPr fontId="2"/>
  </si>
  <si>
    <t>入札者（５８）</t>
    <rPh sb="0" eb="3">
      <t>ニュウサツシャ</t>
    </rPh>
    <phoneticPr fontId="2"/>
  </si>
  <si>
    <t>入札者（５９）</t>
    <rPh sb="0" eb="3">
      <t>ニュウサツシャ</t>
    </rPh>
    <phoneticPr fontId="2"/>
  </si>
  <si>
    <t>入札者（６０）</t>
    <rPh sb="0" eb="3">
      <t>ニュウサツシャ</t>
    </rPh>
    <phoneticPr fontId="2"/>
  </si>
  <si>
    <t>入札者（６１）</t>
    <rPh sb="0" eb="3">
      <t>ニュウサツシャ</t>
    </rPh>
    <phoneticPr fontId="2"/>
  </si>
  <si>
    <t>入札者（６２）</t>
    <rPh sb="0" eb="3">
      <t>ニュウサツシャ</t>
    </rPh>
    <phoneticPr fontId="2"/>
  </si>
  <si>
    <t>入札者（６３）</t>
    <rPh sb="0" eb="3">
      <t>ニュウサツシャ</t>
    </rPh>
    <phoneticPr fontId="2"/>
  </si>
  <si>
    <t>入札者（６４）</t>
    <rPh sb="0" eb="3">
      <t>ニュウサツシャ</t>
    </rPh>
    <phoneticPr fontId="2"/>
  </si>
  <si>
    <t>入札者（６５）</t>
    <rPh sb="0" eb="3">
      <t>ニュウサツシャ</t>
    </rPh>
    <phoneticPr fontId="2"/>
  </si>
  <si>
    <t>入札者（６６）</t>
    <rPh sb="0" eb="3">
      <t>ニュウサツシャ</t>
    </rPh>
    <phoneticPr fontId="2"/>
  </si>
  <si>
    <t>入札者（６７）</t>
    <rPh sb="0" eb="3">
      <t>ニュウサツシャ</t>
    </rPh>
    <phoneticPr fontId="2"/>
  </si>
  <si>
    <t>入札者（６８）</t>
    <rPh sb="0" eb="3">
      <t>ニュウサツシャ</t>
    </rPh>
    <phoneticPr fontId="2"/>
  </si>
  <si>
    <t>入札者（６９）</t>
    <rPh sb="0" eb="3">
      <t>ニュウサツシャ</t>
    </rPh>
    <phoneticPr fontId="2"/>
  </si>
  <si>
    <t>入札者（７０）</t>
    <rPh sb="0" eb="3">
      <t>ニュウサツシャ</t>
    </rPh>
    <phoneticPr fontId="2"/>
  </si>
  <si>
    <t>入札者（７１）</t>
    <rPh sb="0" eb="3">
      <t>ニュウサツシャ</t>
    </rPh>
    <phoneticPr fontId="2"/>
  </si>
  <si>
    <t>入札者（７２）</t>
    <rPh sb="0" eb="3">
      <t>ニュウサツシャ</t>
    </rPh>
    <phoneticPr fontId="2"/>
  </si>
  <si>
    <t>入札者（７３）</t>
    <rPh sb="0" eb="3">
      <t>ニュウサツシャ</t>
    </rPh>
    <phoneticPr fontId="2"/>
  </si>
  <si>
    <t>入札者（７４）</t>
    <rPh sb="0" eb="3">
      <t>ニュウサツシャ</t>
    </rPh>
    <phoneticPr fontId="2"/>
  </si>
  <si>
    <t>入札者（７５）</t>
    <rPh sb="0" eb="3">
      <t>ニュウサツシャ</t>
    </rPh>
    <phoneticPr fontId="2"/>
  </si>
  <si>
    <t>入札者（７６）</t>
    <rPh sb="0" eb="3">
      <t>ニュウサツシャ</t>
    </rPh>
    <phoneticPr fontId="2"/>
  </si>
  <si>
    <t>入札者（７７）</t>
    <rPh sb="0" eb="3">
      <t>ニュウサツシャ</t>
    </rPh>
    <phoneticPr fontId="2"/>
  </si>
  <si>
    <t>入札者（７８）</t>
    <rPh sb="0" eb="3">
      <t>ニュウサツシャ</t>
    </rPh>
    <phoneticPr fontId="2"/>
  </si>
  <si>
    <t>入札者（７９）</t>
    <rPh sb="0" eb="3">
      <t>ニュウサツシャ</t>
    </rPh>
    <phoneticPr fontId="2"/>
  </si>
  <si>
    <t>入札者（８０）</t>
    <rPh sb="0" eb="3">
      <t>ニュウサツシャ</t>
    </rPh>
    <phoneticPr fontId="2"/>
  </si>
  <si>
    <t>入札者（８１）</t>
    <rPh sb="0" eb="3">
      <t>ニュウサツシャ</t>
    </rPh>
    <phoneticPr fontId="2"/>
  </si>
  <si>
    <t>入札者（８２）</t>
    <rPh sb="0" eb="3">
      <t>ニュウサツシャ</t>
    </rPh>
    <phoneticPr fontId="2"/>
  </si>
  <si>
    <t>入札者（８３）</t>
    <rPh sb="0" eb="3">
      <t>ニュウサツシャ</t>
    </rPh>
    <phoneticPr fontId="2"/>
  </si>
  <si>
    <t>入札者（８４）</t>
    <rPh sb="0" eb="3">
      <t>ニュウサツシャ</t>
    </rPh>
    <phoneticPr fontId="2"/>
  </si>
  <si>
    <t>入札者（８５）</t>
    <rPh sb="0" eb="3">
      <t>ニュウサツシャ</t>
    </rPh>
    <phoneticPr fontId="2"/>
  </si>
  <si>
    <t>入札者（８６）</t>
    <rPh sb="0" eb="3">
      <t>ニュウサツシャ</t>
    </rPh>
    <phoneticPr fontId="2"/>
  </si>
  <si>
    <t>入札者（８７）</t>
    <rPh sb="0" eb="3">
      <t>ニュウサツシャ</t>
    </rPh>
    <phoneticPr fontId="2"/>
  </si>
  <si>
    <t>入札者（８８）</t>
    <rPh sb="0" eb="3">
      <t>ニュウサツシャ</t>
    </rPh>
    <phoneticPr fontId="2"/>
  </si>
  <si>
    <t>入札者（８９）</t>
    <rPh sb="0" eb="3">
      <t>ニュウサツシャ</t>
    </rPh>
    <phoneticPr fontId="2"/>
  </si>
  <si>
    <t>入札者（９０）</t>
    <rPh sb="0" eb="3">
      <t>ニュウサツシャ</t>
    </rPh>
    <phoneticPr fontId="2"/>
  </si>
  <si>
    <t>入札者（９１）</t>
    <rPh sb="0" eb="3">
      <t>ニュウサツシャ</t>
    </rPh>
    <phoneticPr fontId="2"/>
  </si>
  <si>
    <t>入札者（９２）</t>
    <rPh sb="0" eb="3">
      <t>ニュウサツシャ</t>
    </rPh>
    <phoneticPr fontId="2"/>
  </si>
  <si>
    <t>入札者（９３）</t>
    <rPh sb="0" eb="3">
      <t>ニュウサツシャ</t>
    </rPh>
    <phoneticPr fontId="2"/>
  </si>
  <si>
    <t>入札者（９４）</t>
    <rPh sb="0" eb="3">
      <t>ニュウサツシャ</t>
    </rPh>
    <phoneticPr fontId="2"/>
  </si>
  <si>
    <t>入札者（９５）</t>
    <rPh sb="0" eb="3">
      <t>ニュウサツシャ</t>
    </rPh>
    <phoneticPr fontId="2"/>
  </si>
  <si>
    <t>入札者（９６）</t>
    <rPh sb="0" eb="3">
      <t>ニュウサツシャ</t>
    </rPh>
    <phoneticPr fontId="2"/>
  </si>
  <si>
    <t>入札者（９７）</t>
    <rPh sb="0" eb="3">
      <t>ニュウサツシャ</t>
    </rPh>
    <phoneticPr fontId="2"/>
  </si>
  <si>
    <t>入札者（９８）</t>
    <rPh sb="0" eb="3">
      <t>ニュウサツシャ</t>
    </rPh>
    <phoneticPr fontId="2"/>
  </si>
  <si>
    <t>入札者（９９）</t>
    <rPh sb="0" eb="3">
      <t>ニュウサツシャ</t>
    </rPh>
    <phoneticPr fontId="2"/>
  </si>
  <si>
    <t>入札者（１００）</t>
    <rPh sb="0" eb="3">
      <t>ニュウサツシャ</t>
    </rPh>
    <phoneticPr fontId="2"/>
  </si>
  <si>
    <t>※小数点以下</t>
    <rPh sb="1" eb="4">
      <t>ショウスウテン</t>
    </rPh>
    <rPh sb="4" eb="6">
      <t>イカ</t>
    </rPh>
    <phoneticPr fontId="2"/>
  </si>
  <si>
    <t>　第5位四捨五入</t>
    <phoneticPr fontId="2"/>
  </si>
  <si>
    <t>※最低制限価格及び低入札価格調査基準価格の
　上限は予定価格の９２％（小数点以下切り捨て）
　下限は予定価格の７５％（小数点以下切り上げ）です。</t>
    <rPh sb="7" eb="8">
      <t>オヨ</t>
    </rPh>
    <rPh sb="9" eb="10">
      <t>テイ</t>
    </rPh>
    <rPh sb="26" eb="28">
      <t>ヨテイ</t>
    </rPh>
    <rPh sb="28" eb="30">
      <t>カカク</t>
    </rPh>
    <phoneticPr fontId="2"/>
  </si>
  <si>
    <t>【参考】</t>
    <rPh sb="1" eb="3">
      <t>サンコウ</t>
    </rPh>
    <phoneticPr fontId="2"/>
  </si>
  <si>
    <t>最低制限価格等の上限（９２％）</t>
    <rPh sb="0" eb="2">
      <t>サイテイ</t>
    </rPh>
    <rPh sb="2" eb="4">
      <t>セイゲン</t>
    </rPh>
    <rPh sb="4" eb="6">
      <t>カカク</t>
    </rPh>
    <rPh sb="6" eb="7">
      <t>トウ</t>
    </rPh>
    <phoneticPr fontId="2"/>
  </si>
  <si>
    <t>最低制限価格等の下限（７５％）</t>
    <rPh sb="0" eb="2">
      <t>サイテイ</t>
    </rPh>
    <rPh sb="2" eb="4">
      <t>セイゲン</t>
    </rPh>
    <rPh sb="4" eb="6">
      <t>カカク</t>
    </rPh>
    <rPh sb="6" eb="7">
      <t>トウ</t>
    </rPh>
    <rPh sb="8" eb="10">
      <t>カゲン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</si>
</sst>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.0000;[Red]\-#,##0.0000"/>
    <numFmt numFmtId="178" formatCode="#,##0.0000_ ;[Red]\-#,##0.0000\ "/>
    <numFmt numFmtId="179" formatCode="#,##0_);[Red]\(#,##0\)"/>
    <numFmt numFmtId="180" formatCode="#,##0_ 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8"/>
      <color indexed="8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rgb="FFFF0000"/>
      <name val="HG丸ｺﾞｼｯｸM-PRO"/>
      <family val="3"/>
      <charset val="128"/>
    </font>
    <font>
      <b/>
      <sz val="13"/>
      <color rgb="FFC00000"/>
      <name val="HG丸ｺﾞｼｯｸM-PRO"/>
      <family val="3"/>
      <charset val="128"/>
    </font>
    <font>
      <sz val="4"/>
      <color rgb="FF000000"/>
      <name val="Lr oSVbN"/>
      <family val="2"/>
    </font>
    <font>
      <b/>
      <sz val="13"/>
      <color rgb="FF781F00"/>
      <name val="Lr oSVbN"/>
      <family val="2"/>
    </font>
    <font>
      <sz val="11"/>
      <color rgb="FF000000"/>
      <name val="Lr oSVbN"/>
      <family val="2"/>
    </font>
    <font>
      <b/>
      <sz val="13"/>
      <color rgb="FFFFFFFF"/>
      <name val="Lr oSVbN"/>
      <family val="2"/>
    </font>
    <font>
      <b/>
      <sz val="13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2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C27E3F"/>
      </left>
      <right style="thin">
        <color rgb="FFC27E3F"/>
      </right>
      <top style="thin">
        <color rgb="FFC27E3F"/>
      </top>
      <bottom style="thin">
        <color rgb="FFC27E3F"/>
      </bottom>
      <diagonal/>
    </border>
    <border>
      <left style="thin">
        <color rgb="FFC27E3F"/>
      </left>
      <right/>
      <top style="thin">
        <color rgb="FFC27E3F"/>
      </top>
      <bottom style="thin">
        <color rgb="FFC27E3F"/>
      </bottom>
      <diagonal/>
    </border>
    <border>
      <left/>
      <right/>
      <top style="thin">
        <color rgb="FFC27E3F"/>
      </top>
      <bottom style="thin">
        <color rgb="FFC27E3F"/>
      </bottom>
      <diagonal/>
    </border>
    <border>
      <left/>
      <right style="thin">
        <color rgb="FFC27E3F"/>
      </right>
      <top style="thin">
        <color rgb="FFC27E3F"/>
      </top>
      <bottom style="thin">
        <color rgb="FFC27E3F"/>
      </bottom>
      <diagonal/>
    </border>
    <border>
      <left style="thin">
        <color rgb="FFC27E3F"/>
      </left>
      <right style="thin">
        <color rgb="FFC27E3F"/>
      </right>
      <top style="thin">
        <color rgb="FFC27E3F"/>
      </top>
      <bottom/>
      <diagonal/>
    </border>
    <border>
      <left style="thin">
        <color rgb="FFC27E3F"/>
      </left>
      <right style="thin">
        <color rgb="FFC27E3F"/>
      </right>
      <top/>
      <bottom/>
      <diagonal/>
    </border>
    <border>
      <left style="thin">
        <color rgb="FFC27E3F"/>
      </left>
      <right style="thin">
        <color rgb="FFC27E3F"/>
      </right>
      <top/>
      <bottom style="thin">
        <color rgb="FFC27E3F"/>
      </bottom>
      <diagonal/>
    </border>
    <border>
      <left style="thin">
        <color rgb="FFC27E3F"/>
      </left>
      <right/>
      <top style="thin">
        <color rgb="FFC27E3F"/>
      </top>
      <bottom/>
      <diagonal/>
    </border>
    <border>
      <left/>
      <right/>
      <top style="thin">
        <color rgb="FFC27E3F"/>
      </top>
      <bottom/>
      <diagonal/>
    </border>
    <border>
      <left/>
      <right style="thin">
        <color rgb="FFC27E3F"/>
      </right>
      <top style="thin">
        <color rgb="FFC27E3F"/>
      </top>
      <bottom/>
      <diagonal/>
    </border>
    <border>
      <left style="thin">
        <color rgb="FFC27E3F"/>
      </left>
      <right/>
      <top/>
      <bottom/>
      <diagonal/>
    </border>
    <border>
      <left/>
      <right style="thin">
        <color rgb="FFC27E3F"/>
      </right>
      <top/>
      <bottom/>
      <diagonal/>
    </border>
    <border>
      <left style="thin">
        <color rgb="FFC27E3F"/>
      </left>
      <right/>
      <top/>
      <bottom style="thin">
        <color rgb="FFC27E3F"/>
      </bottom>
      <diagonal/>
    </border>
    <border>
      <left/>
      <right/>
      <top/>
      <bottom style="thin">
        <color rgb="FFC27E3F"/>
      </bottom>
      <diagonal/>
    </border>
    <border>
      <left/>
      <right style="thin">
        <color rgb="FFC27E3F"/>
      </right>
      <top/>
      <bottom style="thin">
        <color rgb="FFC27E3F"/>
      </bottom>
      <diagonal/>
    </border>
    <border>
      <left style="thin">
        <color rgb="FFB25223"/>
      </left>
      <right style="thin">
        <color rgb="FFB25223"/>
      </right>
      <top style="thin">
        <color rgb="FFB25223"/>
      </top>
      <bottom style="thin">
        <color rgb="FFB25223"/>
      </bottom>
      <diagonal/>
    </border>
    <border>
      <left style="thin">
        <color rgb="FFB25223"/>
      </left>
      <right style="thin">
        <color rgb="FFB25223"/>
      </right>
      <top style="thin">
        <color rgb="FFB25223"/>
      </top>
      <bottom/>
      <diagonal/>
    </border>
    <border>
      <left style="thin">
        <color rgb="FFB25223"/>
      </left>
      <right style="thin">
        <color rgb="FFB25223"/>
      </right>
      <top/>
      <bottom style="thin">
        <color rgb="FFB25223"/>
      </bottom>
      <diagonal/>
    </border>
    <border>
      <left style="thin">
        <color rgb="FFB25223"/>
      </left>
      <right/>
      <top style="thin">
        <color rgb="FFB25223"/>
      </top>
      <bottom style="thin">
        <color rgb="FFB25223"/>
      </bottom>
      <diagonal/>
    </border>
    <border>
      <left/>
      <right/>
      <top style="thin">
        <color rgb="FFB25223"/>
      </top>
      <bottom style="thin">
        <color rgb="FFB25223"/>
      </bottom>
      <diagonal/>
    </border>
    <border>
      <left/>
      <right style="thin">
        <color rgb="FFB25223"/>
      </right>
      <top style="thin">
        <color rgb="FFB25223"/>
      </top>
      <bottom style="thin">
        <color rgb="FFB25223"/>
      </bottom>
      <diagonal/>
    </border>
    <border>
      <left/>
      <right/>
      <top/>
      <bottom style="thin">
        <color rgb="FFB25223"/>
      </bottom>
      <diagonal/>
    </border>
    <border>
      <left/>
      <right style="thin">
        <color rgb="FFB252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B25223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B25223"/>
      </bottom>
      <diagonal/>
    </border>
    <border>
      <left style="medium">
        <color indexed="64"/>
      </left>
      <right style="medium">
        <color indexed="64"/>
      </right>
      <top style="thin">
        <color rgb="FFB25223"/>
      </top>
      <bottom style="thin">
        <color rgb="FFB25223"/>
      </bottom>
      <diagonal/>
    </border>
    <border>
      <left style="medium">
        <color indexed="64"/>
      </left>
      <right style="medium">
        <color indexed="64"/>
      </right>
      <top style="thin">
        <color rgb="FFB25223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7" fillId="0" borderId="0" xfId="2" applyNumberFormat="1" applyFont="1" applyFill="1" applyProtection="1">
      <alignment vertical="center"/>
    </xf>
    <xf numFmtId="0" fontId="9" fillId="0" borderId="0" xfId="0" applyFont="1" applyProtection="1">
      <alignment vertical="center"/>
    </xf>
    <xf numFmtId="0" fontId="5" fillId="0" borderId="0" xfId="2" applyNumberFormat="1" applyFont="1" applyFill="1" applyProtection="1">
      <alignment vertical="center"/>
    </xf>
    <xf numFmtId="0" fontId="6" fillId="0" borderId="0" xfId="0" applyFont="1" applyFill="1" applyProtection="1">
      <alignment vertical="center"/>
    </xf>
    <xf numFmtId="0" fontId="10" fillId="0" borderId="0" xfId="2" applyNumberFormat="1" applyFont="1" applyFill="1" applyProtection="1">
      <alignment vertical="center"/>
    </xf>
    <xf numFmtId="0" fontId="5" fillId="0" borderId="0" xfId="2" applyNumberFormat="1" applyFont="1" applyFill="1" applyAlignment="1" applyProtection="1">
      <alignment horizontal="left" vertical="center"/>
    </xf>
    <xf numFmtId="0" fontId="5" fillId="0" borderId="0" xfId="2" applyNumberFormat="1" applyFont="1" applyFill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Alignment="1" applyProtection="1">
      <alignment horizontal="right" vertical="top"/>
    </xf>
    <xf numFmtId="0" fontId="0" fillId="0" borderId="0" xfId="0" applyProtection="1">
      <alignment vertical="center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vertical="center" wrapText="1"/>
    </xf>
    <xf numFmtId="176" fontId="6" fillId="3" borderId="2" xfId="0" applyNumberFormat="1" applyFont="1" applyFill="1" applyBorder="1" applyAlignment="1" applyProtection="1">
      <alignment vertical="center" shrinkToFit="1"/>
    </xf>
    <xf numFmtId="176" fontId="6" fillId="3" borderId="1" xfId="0" applyNumberFormat="1" applyFont="1" applyFill="1" applyBorder="1" applyAlignment="1" applyProtection="1">
      <alignment vertical="center" shrinkToFit="1"/>
    </xf>
    <xf numFmtId="176" fontId="6" fillId="3" borderId="6" xfId="0" applyNumberFormat="1" applyFont="1" applyFill="1" applyBorder="1" applyAlignment="1" applyProtection="1">
      <alignment vertical="center" shrinkToFit="1"/>
    </xf>
    <xf numFmtId="176" fontId="6" fillId="3" borderId="3" xfId="0" applyNumberFormat="1" applyFont="1" applyFill="1" applyBorder="1" applyAlignment="1" applyProtection="1">
      <alignment vertical="center" shrinkToFit="1"/>
    </xf>
    <xf numFmtId="0" fontId="6" fillId="0" borderId="0" xfId="0" applyFont="1" applyFill="1" applyAlignment="1" applyProtection="1">
      <alignment horizontal="center" vertical="center"/>
    </xf>
    <xf numFmtId="38" fontId="6" fillId="3" borderId="7" xfId="0" applyNumberFormat="1" applyFont="1" applyFill="1" applyBorder="1" applyAlignment="1" applyProtection="1">
      <alignment vertical="center" shrinkToFit="1"/>
    </xf>
    <xf numFmtId="176" fontId="6" fillId="3" borderId="4" xfId="0" applyNumberFormat="1" applyFont="1" applyFill="1" applyBorder="1" applyAlignment="1" applyProtection="1">
      <alignment vertical="center" shrinkToFit="1"/>
    </xf>
    <xf numFmtId="0" fontId="5" fillId="0" borderId="0" xfId="2" applyNumberFormat="1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176" fontId="6" fillId="4" borderId="1" xfId="0" applyNumberFormat="1" applyFont="1" applyFill="1" applyBorder="1" applyAlignment="1" applyProtection="1">
      <alignment vertical="center" shrinkToFit="1"/>
    </xf>
    <xf numFmtId="0" fontId="11" fillId="0" borderId="0" xfId="0" applyFont="1" applyFill="1" applyAlignment="1" applyProtection="1">
      <alignment horizontal="center" vertical="center" wrapText="1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3" fillId="0" borderId="8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 wrapTex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4" fillId="0" borderId="23" xfId="0" applyFont="1" applyBorder="1" applyAlignment="1">
      <alignment horizontal="right" vertical="center"/>
    </xf>
    <xf numFmtId="0" fontId="14" fillId="0" borderId="23" xfId="0" applyFont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5" fillId="0" borderId="0" xfId="2" applyNumberFormat="1" applyFont="1" applyFill="1" applyAlignment="1" applyProtection="1">
      <alignment horizontal="right" vertical="center"/>
    </xf>
    <xf numFmtId="38" fontId="5" fillId="3" borderId="1" xfId="1" applyFont="1" applyFill="1" applyBorder="1" applyAlignment="1" applyProtection="1">
      <alignment vertical="center" shrinkToFit="1"/>
      <protection locked="0"/>
    </xf>
    <xf numFmtId="38" fontId="5" fillId="3" borderId="2" xfId="1" applyFont="1" applyFill="1" applyBorder="1" applyAlignment="1" applyProtection="1">
      <alignment vertical="center" shrinkToFit="1"/>
      <protection locked="0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16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6" fillId="5" borderId="1" xfId="0" applyFont="1" applyFill="1" applyBorder="1" applyAlignment="1">
      <alignment vertical="center" wrapText="1"/>
    </xf>
    <xf numFmtId="0" fontId="12" fillId="0" borderId="29" xfId="0" applyFont="1" applyBorder="1" applyAlignment="1">
      <alignment vertical="center"/>
    </xf>
    <xf numFmtId="0" fontId="12" fillId="0" borderId="33" xfId="0" applyFont="1" applyBorder="1" applyAlignment="1">
      <alignment vertical="center" wrapText="1"/>
    </xf>
    <xf numFmtId="38" fontId="15" fillId="0" borderId="0" xfId="1" applyFont="1" applyAlignment="1">
      <alignment vertical="center" wrapText="1"/>
    </xf>
    <xf numFmtId="38" fontId="14" fillId="0" borderId="12" xfId="1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/>
    </xf>
    <xf numFmtId="38" fontId="14" fillId="3" borderId="1" xfId="1" applyFont="1" applyFill="1" applyBorder="1" applyAlignment="1">
      <alignment horizontal="left" vertical="center" wrapText="1"/>
    </xf>
    <xf numFmtId="38" fontId="14" fillId="0" borderId="20" xfId="1" applyFont="1" applyBorder="1" applyAlignment="1">
      <alignment vertical="center" wrapText="1"/>
    </xf>
    <xf numFmtId="38" fontId="14" fillId="0" borderId="0" xfId="1" applyFont="1" applyAlignment="1">
      <alignment horizontal="left" vertical="center" wrapText="1"/>
    </xf>
    <xf numFmtId="38" fontId="14" fillId="0" borderId="15" xfId="1" applyFont="1" applyBorder="1" applyAlignment="1">
      <alignment vertical="center"/>
    </xf>
    <xf numFmtId="38" fontId="14" fillId="0" borderId="18" xfId="1" applyFont="1" applyBorder="1" applyAlignment="1">
      <alignment vertical="center"/>
    </xf>
    <xf numFmtId="38" fontId="14" fillId="0" borderId="20" xfId="1" applyFont="1" applyBorder="1" applyAlignment="1">
      <alignment vertical="center"/>
    </xf>
    <xf numFmtId="38" fontId="12" fillId="0" borderId="16" xfId="1" applyFont="1" applyBorder="1" applyAlignment="1">
      <alignment vertical="center" wrapText="1"/>
    </xf>
    <xf numFmtId="38" fontId="0" fillId="0" borderId="0" xfId="1" applyFont="1">
      <alignment vertical="center"/>
    </xf>
    <xf numFmtId="38" fontId="12" fillId="0" borderId="29" xfId="1" applyFont="1" applyBorder="1" applyAlignment="1">
      <alignment vertical="center"/>
    </xf>
    <xf numFmtId="38" fontId="13" fillId="0" borderId="24" xfId="1" applyFont="1" applyBorder="1" applyAlignment="1">
      <alignment horizontal="center" vertical="center"/>
    </xf>
    <xf numFmtId="0" fontId="17" fillId="0" borderId="26" xfId="0" applyFont="1" applyBorder="1" applyAlignment="1">
      <alignment horizontal="left" vertical="center" wrapText="1"/>
    </xf>
    <xf numFmtId="38" fontId="14" fillId="3" borderId="34" xfId="1" applyFont="1" applyFill="1" applyBorder="1" applyAlignment="1">
      <alignment horizontal="right" vertical="center"/>
    </xf>
    <xf numFmtId="0" fontId="14" fillId="0" borderId="28" xfId="0" applyFont="1" applyBorder="1" applyAlignment="1">
      <alignment horizontal="right" vertical="center"/>
    </xf>
    <xf numFmtId="38" fontId="14" fillId="3" borderId="35" xfId="1" applyFont="1" applyFill="1" applyBorder="1" applyAlignment="1">
      <alignment horizontal="right" vertical="center"/>
    </xf>
    <xf numFmtId="0" fontId="12" fillId="0" borderId="28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38" fontId="14" fillId="3" borderId="36" xfId="1" applyFont="1" applyFill="1" applyBorder="1" applyAlignment="1">
      <alignment horizontal="right" vertical="center"/>
    </xf>
    <xf numFmtId="0" fontId="14" fillId="0" borderId="12" xfId="0" applyFont="1" applyBorder="1" applyAlignment="1">
      <alignment horizontal="left" vertical="center" wrapText="1"/>
    </xf>
    <xf numFmtId="38" fontId="14" fillId="0" borderId="14" xfId="1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38" fontId="14" fillId="3" borderId="35" xfId="1" applyFont="1" applyFill="1" applyBorder="1" applyAlignment="1" applyProtection="1">
      <alignment horizontal="right" vertical="center"/>
    </xf>
    <xf numFmtId="38" fontId="6" fillId="3" borderId="2" xfId="0" applyNumberFormat="1" applyFont="1" applyFill="1" applyBorder="1" applyAlignment="1" applyProtection="1">
      <alignment vertical="center" shrinkToFit="1"/>
    </xf>
    <xf numFmtId="38" fontId="6" fillId="3" borderId="3" xfId="0" applyNumberFormat="1" applyFont="1" applyFill="1" applyBorder="1" applyAlignment="1" applyProtection="1">
      <alignment vertical="center" shrinkToFit="1"/>
    </xf>
    <xf numFmtId="38" fontId="6" fillId="3" borderId="4" xfId="0" applyNumberFormat="1" applyFont="1" applyFill="1" applyBorder="1" applyAlignment="1" applyProtection="1">
      <alignment vertical="center" shrinkToFit="1"/>
    </xf>
    <xf numFmtId="177" fontId="5" fillId="3" borderId="1" xfId="1" applyNumberFormat="1" applyFont="1" applyFill="1" applyBorder="1" applyAlignment="1" applyProtection="1">
      <alignment vertical="center" shrinkToFit="1"/>
    </xf>
    <xf numFmtId="178" fontId="6" fillId="3" borderId="7" xfId="0" applyNumberFormat="1" applyFont="1" applyFill="1" applyBorder="1" applyAlignment="1" applyProtection="1">
      <alignment vertical="center" shrinkToFit="1"/>
    </xf>
    <xf numFmtId="0" fontId="18" fillId="0" borderId="0" xfId="0" applyFont="1" applyFill="1" applyProtection="1">
      <alignment vertical="center"/>
    </xf>
    <xf numFmtId="0" fontId="18" fillId="0" borderId="0" xfId="0" applyFont="1" applyProtection="1">
      <alignment vertical="center"/>
    </xf>
    <xf numFmtId="179" fontId="6" fillId="6" borderId="1" xfId="0" applyNumberFormat="1" applyFont="1" applyFill="1" applyBorder="1" applyProtection="1">
      <alignment vertical="center"/>
    </xf>
    <xf numFmtId="180" fontId="6" fillId="6" borderId="1" xfId="0" applyNumberFormat="1" applyFont="1" applyFill="1" applyBorder="1" applyProtection="1">
      <alignment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38" fontId="14" fillId="3" borderId="7" xfId="1" applyFont="1" applyFill="1" applyBorder="1" applyAlignment="1">
      <alignment horizontal="left" vertical="center" wrapText="1"/>
    </xf>
    <xf numFmtId="38" fontId="14" fillId="3" borderId="32" xfId="1" applyFont="1" applyFill="1" applyBorder="1" applyAlignment="1">
      <alignment horizontal="left" vertical="center" wrapText="1"/>
    </xf>
    <xf numFmtId="38" fontId="14" fillId="3" borderId="6" xfId="1" applyFont="1" applyFill="1" applyBorder="1" applyAlignment="1">
      <alignment horizontal="left" vertical="center" wrapText="1"/>
    </xf>
    <xf numFmtId="0" fontId="5" fillId="0" borderId="0" xfId="2" applyNumberFormat="1" applyFont="1" applyFill="1" applyAlignment="1" applyProtection="1">
      <alignment horizontal="center" vertical="center" wrapText="1"/>
    </xf>
    <xf numFmtId="0" fontId="5" fillId="0" borderId="5" xfId="2" applyNumberFormat="1" applyFont="1" applyFill="1" applyBorder="1" applyAlignment="1" applyProtection="1">
      <alignment horizontal="center" vertical="center" wrapText="1"/>
    </xf>
    <xf numFmtId="0" fontId="5" fillId="3" borderId="7" xfId="2" applyNumberFormat="1" applyFont="1" applyFill="1" applyBorder="1" applyAlignment="1" applyProtection="1">
      <alignment horizontal="left" vertical="center"/>
    </xf>
    <xf numFmtId="0" fontId="5" fillId="3" borderId="32" xfId="2" applyNumberFormat="1" applyFont="1" applyFill="1" applyBorder="1" applyAlignment="1" applyProtection="1">
      <alignment horizontal="left" vertical="center"/>
    </xf>
    <xf numFmtId="0" fontId="5" fillId="3" borderId="6" xfId="2" applyNumberFormat="1" applyFont="1" applyFill="1" applyBorder="1" applyAlignment="1" applyProtection="1">
      <alignment horizontal="left" vertical="center"/>
    </xf>
    <xf numFmtId="0" fontId="19" fillId="0" borderId="0" xfId="2" applyNumberFormat="1" applyFont="1" applyFill="1" applyAlignment="1" applyProtection="1">
      <alignment horizontal="left" vertical="center" wrapText="1"/>
    </xf>
  </cellXfs>
  <cellStyles count="3">
    <cellStyle name="桁区切り" xfId="1" builtinId="6"/>
    <cellStyle name="桁区切り 3" xfId="2"/>
    <cellStyle name="標準" xfId="0" builtinId="0"/>
  </cellStyles>
  <dxfs count="0"/>
  <tableStyles count="0" defaultTableStyle="TableStyleMedium2" defaultPivotStyle="PivotStyleLight16"/>
  <colors>
    <mruColors>
      <color rgb="FFFDDFC7"/>
      <color rgb="FFFFFF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152399</xdr:colOff>
      <xdr:row>0</xdr:row>
      <xdr:rowOff>123825</xdr:rowOff>
    </xdr:from>
    <xdr:to>
      <xdr:col>7</xdr:col>
      <xdr:colOff>1114425</xdr:colOff>
      <xdr:row>5</xdr:row>
      <xdr:rowOff>57150</xdr:rowOff>
    </xdr:to>
    <xdr:sp macro="" textlink="">
      <xdr:nvSpPr>
        <xdr:cNvPr id="5" name="正方形/長方形 4"/>
        <xdr:cNvSpPr/>
      </xdr:nvSpPr>
      <xdr:spPr>
        <a:xfrm>
          <a:off x="6000749" y="123825"/>
          <a:ext cx="3228976" cy="14001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使い方その１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「入札結果」画面の左上（○年度　○○局　入札結果）から右下（見積結果の最下行）までをコピーし、本シートの「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A1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（ここを選択して貼付）」のセルを選択して、データを貼り付けてください。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19053</xdr:colOff>
      <xdr:row>0</xdr:row>
      <xdr:rowOff>190502</xdr:rowOff>
    </xdr:from>
    <xdr:to>
      <xdr:col>5</xdr:col>
      <xdr:colOff>152400</xdr:colOff>
      <xdr:row>0</xdr:row>
      <xdr:rowOff>238125</xdr:rowOff>
    </xdr:to>
    <xdr:cxnSp macro="">
      <xdr:nvCxnSpPr>
        <xdr:cNvPr id="6" name="直線矢印コネクタ 5"/>
        <xdr:cNvCxnSpPr/>
      </xdr:nvCxnSpPr>
      <xdr:spPr>
        <a:xfrm flipH="1" flipV="1">
          <a:off x="981078" y="190502"/>
          <a:ext cx="5019672" cy="4762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161924</xdr:colOff>
      <xdr:row>5</xdr:row>
      <xdr:rowOff>219074</xdr:rowOff>
    </xdr:from>
    <xdr:to>
      <xdr:col>8</xdr:col>
      <xdr:colOff>0</xdr:colOff>
      <xdr:row>12</xdr:row>
      <xdr:rowOff>9525</xdr:rowOff>
    </xdr:to>
    <xdr:sp macro="" textlink="">
      <xdr:nvSpPr>
        <xdr:cNvPr id="7" name="正方形/長方形 6"/>
        <xdr:cNvSpPr/>
      </xdr:nvSpPr>
      <xdr:spPr>
        <a:xfrm>
          <a:off x="6010274" y="1685924"/>
          <a:ext cx="3238501" cy="1228726"/>
        </a:xfrm>
        <a:prstGeom prst="rect">
          <a:avLst/>
        </a:prstGeom>
        <a:solidFill>
          <a:srgbClr val="FFFF0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使い方その２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または、黄色のセルに「件名」及び入札結果画面の数字を入力してください。（「予定価格」「入札書記載金額」を半角数字で入力）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黄色のセル以外は、入力不要です。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</xdr:col>
      <xdr:colOff>1028700</xdr:colOff>
      <xdr:row>5</xdr:row>
      <xdr:rowOff>133350</xdr:rowOff>
    </xdr:from>
    <xdr:to>
      <xdr:col>5</xdr:col>
      <xdr:colOff>161924</xdr:colOff>
      <xdr:row>8</xdr:row>
      <xdr:rowOff>195262</xdr:rowOff>
    </xdr:to>
    <xdr:cxnSp macro="">
      <xdr:nvCxnSpPr>
        <xdr:cNvPr id="10" name="直線矢印コネクタ 9"/>
        <xdr:cNvCxnSpPr>
          <a:stCxn id="7" idx="1"/>
        </xdr:cNvCxnSpPr>
      </xdr:nvCxnSpPr>
      <xdr:spPr>
        <a:xfrm flipH="1" flipV="1">
          <a:off x="3476625" y="1600200"/>
          <a:ext cx="2533649" cy="700087"/>
        </a:xfrm>
        <a:prstGeom prst="straightConnector1">
          <a:avLst/>
        </a:prstGeom>
        <a:ln>
          <a:solidFill>
            <a:srgbClr val="0070C0"/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1009650</xdr:colOff>
      <xdr:row>8</xdr:row>
      <xdr:rowOff>195262</xdr:rowOff>
    </xdr:from>
    <xdr:to>
      <xdr:col>5</xdr:col>
      <xdr:colOff>161924</xdr:colOff>
      <xdr:row>17</xdr:row>
      <xdr:rowOff>76200</xdr:rowOff>
    </xdr:to>
    <xdr:cxnSp macro="">
      <xdr:nvCxnSpPr>
        <xdr:cNvPr id="11" name="直線矢印コネクタ 10"/>
        <xdr:cNvCxnSpPr>
          <a:stCxn id="7" idx="1"/>
        </xdr:cNvCxnSpPr>
      </xdr:nvCxnSpPr>
      <xdr:spPr>
        <a:xfrm flipH="1">
          <a:off x="3457575" y="2300287"/>
          <a:ext cx="2552699" cy="1624013"/>
        </a:xfrm>
        <a:prstGeom prst="straightConnector1">
          <a:avLst/>
        </a:prstGeom>
        <a:ln>
          <a:solidFill>
            <a:srgbClr val="0070C0"/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1009650</xdr:colOff>
      <xdr:row>2</xdr:row>
      <xdr:rowOff>238125</xdr:rowOff>
    </xdr:from>
    <xdr:to>
      <xdr:col>5</xdr:col>
      <xdr:colOff>161924</xdr:colOff>
      <xdr:row>8</xdr:row>
      <xdr:rowOff>195262</xdr:rowOff>
    </xdr:to>
    <xdr:cxnSp macro="">
      <xdr:nvCxnSpPr>
        <xdr:cNvPr id="16" name="直線矢印コネクタ 15"/>
        <xdr:cNvCxnSpPr>
          <a:stCxn id="7" idx="1"/>
        </xdr:cNvCxnSpPr>
      </xdr:nvCxnSpPr>
      <xdr:spPr>
        <a:xfrm flipH="1" flipV="1">
          <a:off x="3457575" y="914400"/>
          <a:ext cx="2552699" cy="1385887"/>
        </a:xfrm>
        <a:prstGeom prst="straightConnector1">
          <a:avLst/>
        </a:prstGeom>
        <a:ln>
          <a:solidFill>
            <a:srgbClr val="0070C0"/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3</xdr:row>
      <xdr:rowOff>142875</xdr:rowOff>
    </xdr:from>
    <xdr:to>
      <xdr:col>15</xdr:col>
      <xdr:colOff>38100</xdr:colOff>
      <xdr:row>7</xdr:row>
      <xdr:rowOff>95250</xdr:rowOff>
    </xdr:to>
    <xdr:sp macro="" textlink="">
      <xdr:nvSpPr>
        <xdr:cNvPr id="13" name="正方形/長方形 12"/>
        <xdr:cNvSpPr/>
      </xdr:nvSpPr>
      <xdr:spPr>
        <a:xfrm>
          <a:off x="9848850" y="1181100"/>
          <a:ext cx="4343400" cy="80962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２枚目の「結果表示用シート」で計算結果を確認してください。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0</xdr:colOff>
      <xdr:row>3</xdr:row>
      <xdr:rowOff>114300</xdr:rowOff>
    </xdr:from>
    <xdr:to>
      <xdr:col>9</xdr:col>
      <xdr:colOff>219075</xdr:colOff>
      <xdr:row>5</xdr:row>
      <xdr:rowOff>66675</xdr:rowOff>
    </xdr:to>
    <xdr:sp macro="" textlink="">
      <xdr:nvSpPr>
        <xdr:cNvPr id="35" name="右矢印 34"/>
        <xdr:cNvSpPr/>
      </xdr:nvSpPr>
      <xdr:spPr>
        <a:xfrm>
          <a:off x="9248775" y="1152525"/>
          <a:ext cx="581025" cy="381000"/>
        </a:xfrm>
        <a:prstGeom prst="rightArrow">
          <a:avLst/>
        </a:prstGeom>
        <a:solidFill>
          <a:srgbClr val="FDDFC7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19050</xdr:colOff>
      <xdr:row>6</xdr:row>
      <xdr:rowOff>9525</xdr:rowOff>
    </xdr:from>
    <xdr:to>
      <xdr:col>9</xdr:col>
      <xdr:colOff>228600</xdr:colOff>
      <xdr:row>7</xdr:row>
      <xdr:rowOff>180975</xdr:rowOff>
    </xdr:to>
    <xdr:sp macro="" textlink="">
      <xdr:nvSpPr>
        <xdr:cNvPr id="36" name="右矢印 35"/>
        <xdr:cNvSpPr/>
      </xdr:nvSpPr>
      <xdr:spPr>
        <a:xfrm>
          <a:off x="9267825" y="1695450"/>
          <a:ext cx="571500" cy="381000"/>
        </a:xfrm>
        <a:prstGeom prst="rightArrow">
          <a:avLst/>
        </a:prstGeom>
        <a:solidFill>
          <a:srgbClr val="FFFF0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638175</xdr:colOff>
      <xdr:row>109</xdr:row>
      <xdr:rowOff>0</xdr:rowOff>
    </xdr:from>
    <xdr:ext cx="65" cy="172227"/>
    <xdr:sp macro="" textlink="">
      <xdr:nvSpPr>
        <xdr:cNvPr id="2" name="テキスト ボックス 1"/>
        <xdr:cNvSpPr txBox="1"/>
      </xdr:nvSpPr>
      <xdr:spPr>
        <a:xfrm>
          <a:off x="9639300" y="17602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988355</xdr:colOff>
      <xdr:row>8</xdr:row>
      <xdr:rowOff>81244</xdr:rowOff>
    </xdr:from>
    <xdr:ext cx="1633818" cy="3000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/>
            <xdr:cNvSpPr txBox="1"/>
          </xdr:nvSpPr>
          <xdr:spPr>
            <a:xfrm>
              <a:off x="3857061" y="2053479"/>
              <a:ext cx="1633818" cy="3000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1" lang="en-US" altLang="ja-JP" sz="1800" b="1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1800" b="1" i="0">
                            <a:latin typeface="Cambria Math" panose="02040503050406030204" pitchFamily="18" charset="0"/>
                          </a:rPr>
                          <m:t>𝐁</m:t>
                        </m:r>
                      </m:e>
                      <m:sup>
                        <m:r>
                          <a:rPr kumimoji="1" lang="en-US" altLang="ja-JP" sz="1800" b="1" i="0">
                            <a:latin typeface="Cambria Math" panose="02040503050406030204" pitchFamily="18" charset="0"/>
                          </a:rPr>
                          <m:t>𝟐</m:t>
                        </m:r>
                      </m:sup>
                    </m:sSup>
                  </m:oMath>
                </m:oMathPara>
              </a14:m>
              <a:endParaRPr kumimoji="1" lang="ja-JP" altLang="en-US" sz="1800" b="1" i="0">
                <a:latin typeface="HG丸ｺﾞｼｯｸM-PRO" panose="020F0600000000000000" pitchFamily="50" charset="-128"/>
                <a:ea typeface="HG丸ｺﾞｼｯｸM-PRO" panose="020F0600000000000000" pitchFamily="50" charset="-128"/>
              </a:endParaRPr>
            </a:p>
          </xdr:txBody>
        </xdr:sp>
      </mc:Choice>
      <mc:Fallback xmlns="">
        <xdr:sp macro="" textlink="">
          <xdr:nvSpPr>
            <xdr:cNvPr id="3" name="テキスト ボックス 2"/>
            <xdr:cNvSpPr txBox="1"/>
          </xdr:nvSpPr>
          <xdr:spPr>
            <a:xfrm>
              <a:off x="3857061" y="2053479"/>
              <a:ext cx="1633818" cy="3000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800" b="1" i="0">
                  <a:latin typeface="Cambria Math" panose="02040503050406030204" pitchFamily="18" charset="0"/>
                </a:rPr>
                <a:t>𝐁^𝟐</a:t>
              </a:r>
              <a:endParaRPr kumimoji="1" lang="ja-JP" altLang="en-US" sz="1800" b="1" i="0">
                <a:latin typeface="HG丸ｺﾞｼｯｸM-PRO" panose="020F0600000000000000" pitchFamily="50" charset="-128"/>
                <a:ea typeface="HG丸ｺﾞｼｯｸM-PRO" panose="020F0600000000000000" pitchFamily="50" charset="-128"/>
              </a:endParaRPr>
            </a:p>
          </xdr:txBody>
        </xdr:sp>
      </mc:Fallback>
    </mc:AlternateContent>
    <xdr:clientData/>
  </xdr:oneCellAnchor>
  <xdr:oneCellAnchor>
    <xdr:from>
      <xdr:col>7</xdr:col>
      <xdr:colOff>125506</xdr:colOff>
      <xdr:row>8</xdr:row>
      <xdr:rowOff>0</xdr:rowOff>
    </xdr:from>
    <xdr:ext cx="1005275" cy="45358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3"/>
            <xdr:cNvSpPr txBox="1"/>
          </xdr:nvSpPr>
          <xdr:spPr>
            <a:xfrm>
              <a:off x="6821581" y="1915088"/>
              <a:ext cx="1005275" cy="4535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15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500" b="1" i="0">
                            <a:latin typeface="Cambria Math" panose="02040503050406030204" pitchFamily="18" charset="0"/>
                          </a:rPr>
                          <m:t>𝐃</m:t>
                        </m:r>
                      </m:num>
                      <m:den>
                        <m:r>
                          <a:rPr kumimoji="1" lang="ja-JP" altLang="en-US" sz="1500" b="1" i="0">
                            <a:latin typeface="Cambria Math" panose="02040503050406030204" pitchFamily="18" charset="0"/>
                          </a:rPr>
                          <m:t>全入札者数</m:t>
                        </m:r>
                      </m:den>
                    </m:f>
                  </m:oMath>
                </m:oMathPara>
              </a14:m>
              <a:endParaRPr kumimoji="1" lang="ja-JP" altLang="en-US" sz="1500" b="1" i="0"/>
            </a:p>
          </xdr:txBody>
        </xdr:sp>
      </mc:Choice>
      <mc:Fallback xmlns="">
        <xdr:sp macro="" textlink="">
          <xdr:nvSpPr>
            <xdr:cNvPr id="4" name="テキスト ボックス 3"/>
            <xdr:cNvSpPr txBox="1"/>
          </xdr:nvSpPr>
          <xdr:spPr>
            <a:xfrm>
              <a:off x="6821581" y="1915088"/>
              <a:ext cx="1005275" cy="4535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en-US" altLang="ja-JP" sz="1500" b="1" i="0">
                  <a:latin typeface="Cambria Math" panose="02040503050406030204" pitchFamily="18" charset="0"/>
                </a:rPr>
                <a:t>𝐃/</a:t>
              </a:r>
              <a:r>
                <a:rPr kumimoji="1" lang="ja-JP" altLang="en-US" sz="1500" b="1" i="0">
                  <a:latin typeface="Cambria Math" panose="02040503050406030204" pitchFamily="18" charset="0"/>
                </a:rPr>
                <a:t>全入札者数</a:t>
              </a:r>
              <a:endParaRPr kumimoji="1" lang="ja-JP" altLang="en-US" sz="1500" b="1" i="0"/>
            </a:p>
          </xdr:txBody>
        </xdr:sp>
      </mc:Fallback>
    </mc:AlternateContent>
    <xdr:clientData/>
  </xdr:oneCellAnchor>
  <xdr:oneCellAnchor>
    <xdr:from>
      <xdr:col>8</xdr:col>
      <xdr:colOff>70038</xdr:colOff>
      <xdr:row>8</xdr:row>
      <xdr:rowOff>16809</xdr:rowOff>
    </xdr:from>
    <xdr:ext cx="916641" cy="3184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テキスト ボックス 4"/>
            <xdr:cNvSpPr txBox="1"/>
          </xdr:nvSpPr>
          <xdr:spPr>
            <a:xfrm>
              <a:off x="7918638" y="1998009"/>
              <a:ext cx="916641" cy="3184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kumimoji="1" lang="ja-JP" altLang="en-US" sz="1800" b="1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kumimoji="1" lang="en-US" altLang="ja-JP" sz="1800" b="1" i="0">
                            <a:latin typeface="Cambria Math" panose="02040503050406030204" pitchFamily="18" charset="0"/>
                          </a:rPr>
                          <m:t>𝐄</m:t>
                        </m:r>
                      </m:e>
                    </m:rad>
                  </m:oMath>
                </m:oMathPara>
              </a14:m>
              <a:endParaRPr kumimoji="1" lang="ja-JP" altLang="en-US" sz="1800" b="1" i="0"/>
            </a:p>
          </xdr:txBody>
        </xdr:sp>
      </mc:Choice>
      <mc:Fallback xmlns="">
        <xdr:sp macro="" textlink="">
          <xdr:nvSpPr>
            <xdr:cNvPr id="5" name="テキスト ボックス 4"/>
            <xdr:cNvSpPr txBox="1"/>
          </xdr:nvSpPr>
          <xdr:spPr>
            <a:xfrm>
              <a:off x="7918638" y="1998009"/>
              <a:ext cx="916641" cy="3184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800" b="1" i="0">
                  <a:latin typeface="Cambria Math" panose="02040503050406030204" pitchFamily="18" charset="0"/>
                </a:rPr>
                <a:t>√</a:t>
              </a:r>
              <a:r>
                <a:rPr kumimoji="1" lang="en-US" altLang="ja-JP" sz="1800" b="1" i="0">
                  <a:latin typeface="Cambria Math" panose="02040503050406030204" pitchFamily="18" charset="0"/>
                </a:rPr>
                <a:t>𝐄</a:t>
              </a:r>
              <a:endParaRPr kumimoji="1" lang="ja-JP" altLang="en-US" sz="1800" b="1" i="0"/>
            </a:p>
          </xdr:txBody>
        </xdr:sp>
      </mc:Fallback>
    </mc:AlternateContent>
    <xdr:clientData/>
  </xdr:oneCellAnchor>
  <xdr:twoCellAnchor>
    <xdr:from>
      <xdr:col>10</xdr:col>
      <xdr:colOff>112055</xdr:colOff>
      <xdr:row>24</xdr:row>
      <xdr:rowOff>44823</xdr:rowOff>
    </xdr:from>
    <xdr:to>
      <xdr:col>11</xdr:col>
      <xdr:colOff>324969</xdr:colOff>
      <xdr:row>30</xdr:row>
      <xdr:rowOff>67234</xdr:rowOff>
    </xdr:to>
    <xdr:sp macro="" textlink="">
      <xdr:nvSpPr>
        <xdr:cNvPr id="6" name="四角形吹き出し 5"/>
        <xdr:cNvSpPr/>
      </xdr:nvSpPr>
      <xdr:spPr>
        <a:xfrm>
          <a:off x="10343026" y="6476999"/>
          <a:ext cx="1647267" cy="1501588"/>
        </a:xfrm>
        <a:prstGeom prst="wedgeRectCallout">
          <a:avLst>
            <a:gd name="adj1" fmla="val -52336"/>
            <a:gd name="adj2" fmla="val -74448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入札価格のうち、「</a:t>
          </a:r>
          <a:r>
            <a:rPr kumimoji="1" lang="en-US" altLang="ja-JP" sz="12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A±</a:t>
          </a:r>
          <a:r>
            <a:rPr kumimoji="1" lang="ja-JP" altLang="en-US" sz="12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標準偏差以内の入札価格」だけが表示されます。</a:t>
          </a:r>
          <a:endParaRPr kumimoji="1" lang="en-US" altLang="ja-JP" sz="12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10</xdr:col>
      <xdr:colOff>280145</xdr:colOff>
      <xdr:row>2</xdr:row>
      <xdr:rowOff>112058</xdr:rowOff>
    </xdr:from>
    <xdr:to>
      <xdr:col>12</xdr:col>
      <xdr:colOff>605117</xdr:colOff>
      <xdr:row>7</xdr:row>
      <xdr:rowOff>201706</xdr:rowOff>
    </xdr:to>
    <xdr:sp macro="" textlink="">
      <xdr:nvSpPr>
        <xdr:cNvPr id="8" name="四角形吹き出し 7"/>
        <xdr:cNvSpPr/>
      </xdr:nvSpPr>
      <xdr:spPr>
        <a:xfrm>
          <a:off x="10511116" y="605117"/>
          <a:ext cx="1949825" cy="1322295"/>
        </a:xfrm>
        <a:prstGeom prst="wedgeRectCallout">
          <a:avLst>
            <a:gd name="adj1" fmla="val 1692"/>
            <a:gd name="adj2" fmla="val 10865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（注）</a:t>
          </a:r>
          <a:r>
            <a:rPr kumimoji="1" lang="en-US" altLang="ja-JP" sz="12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A±</a:t>
          </a:r>
          <a:r>
            <a:rPr kumimoji="1" lang="ja-JP" altLang="en-US" sz="12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標準偏差の範囲内の平均入札価格であり、最終的な最低制限価格（低入札価格調査基準価格）ではありません。</a:t>
          </a:r>
          <a:endParaRPr kumimoji="1" lang="en-US" altLang="ja-JP" sz="12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123265</xdr:colOff>
      <xdr:row>17</xdr:row>
      <xdr:rowOff>156881</xdr:rowOff>
    </xdr:from>
    <xdr:to>
      <xdr:col>2</xdr:col>
      <xdr:colOff>1098177</xdr:colOff>
      <xdr:row>27</xdr:row>
      <xdr:rowOff>33617</xdr:rowOff>
    </xdr:to>
    <xdr:sp macro="" textlink="">
      <xdr:nvSpPr>
        <xdr:cNvPr id="11" name="四角形吹き出し 10"/>
        <xdr:cNvSpPr/>
      </xdr:nvSpPr>
      <xdr:spPr>
        <a:xfrm>
          <a:off x="1277471" y="4863352"/>
          <a:ext cx="1255059" cy="2342030"/>
        </a:xfrm>
        <a:prstGeom prst="wedgeRectCallout">
          <a:avLst>
            <a:gd name="adj1" fmla="val -52336"/>
            <a:gd name="adj2" fmla="val -74448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低入札調査基準価格を設定した場合で、予定価格の</a:t>
          </a:r>
          <a:r>
            <a:rPr kumimoji="1" lang="en-US" altLang="ja-JP" sz="12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75</a:t>
          </a:r>
          <a:r>
            <a:rPr kumimoji="1" lang="ja-JP" altLang="en-US" sz="12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％未満の入札は、平均の算定対象から除外しますので表示されません。</a:t>
          </a:r>
          <a:endParaRPr kumimoji="1" lang="en-US" altLang="ja-JP" sz="12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7"/>
  <sheetViews>
    <sheetView workbookViewId="0">
      <selection activeCell="C16" sqref="C16:F16"/>
    </sheetView>
  </sheetViews>
  <sheetFormatPr defaultRowHeight="13.5"/>
  <cols>
    <col min="1" max="1" width="12.625" customWidth="1"/>
    <col min="2" max="2" width="19.5" customWidth="1"/>
    <col min="3" max="8" width="14.875" customWidth="1"/>
    <col min="9" max="10" width="4.75" customWidth="1"/>
    <col min="11" max="11" width="13.5" hidden="1" customWidth="1"/>
    <col min="12" max="12" width="14.375" hidden="1" customWidth="1"/>
  </cols>
  <sheetData>
    <row r="1" spans="1:12" ht="36" customHeight="1" thickBot="1">
      <c r="A1" s="53" t="s">
        <v>41</v>
      </c>
      <c r="B1" s="41"/>
      <c r="C1" s="56"/>
      <c r="D1" s="41"/>
      <c r="E1" s="41"/>
      <c r="F1" s="41"/>
    </row>
    <row r="2" spans="1:12" ht="17.25" thickBot="1">
      <c r="A2" s="80"/>
      <c r="B2" s="27" t="s">
        <v>20</v>
      </c>
      <c r="C2" s="57"/>
      <c r="D2" s="31" t="s">
        <v>21</v>
      </c>
      <c r="E2" s="76"/>
      <c r="F2" s="81"/>
    </row>
    <row r="3" spans="1:12" ht="28.5" customHeight="1" thickBot="1">
      <c r="A3" s="80"/>
      <c r="B3" s="58" t="s">
        <v>22</v>
      </c>
      <c r="C3" s="99"/>
      <c r="D3" s="100"/>
      <c r="E3" s="101"/>
      <c r="F3" s="79"/>
    </row>
    <row r="4" spans="1:12" ht="16.5">
      <c r="A4" s="80"/>
      <c r="B4" s="27" t="s">
        <v>23</v>
      </c>
      <c r="C4" s="77"/>
      <c r="D4" s="33" t="s">
        <v>24</v>
      </c>
      <c r="E4" s="78"/>
      <c r="F4" s="81"/>
    </row>
    <row r="5" spans="1:12" ht="17.25" thickBot="1">
      <c r="A5" s="80"/>
      <c r="B5" s="27" t="s">
        <v>25</v>
      </c>
      <c r="C5" s="57"/>
      <c r="D5" s="27" t="s">
        <v>26</v>
      </c>
      <c r="E5" s="28"/>
      <c r="F5" s="81"/>
      <c r="L5" s="34"/>
    </row>
    <row r="6" spans="1:12" ht="17.25" thickBot="1">
      <c r="A6" s="80"/>
      <c r="B6" s="58" t="s">
        <v>27</v>
      </c>
      <c r="C6" s="59"/>
      <c r="D6" s="29"/>
      <c r="E6" s="30"/>
      <c r="F6" s="81"/>
      <c r="K6" s="38" t="str">
        <f>SUBSTITUTE(C6,"円","")</f>
        <v/>
      </c>
      <c r="L6" s="38" t="str">
        <f>IF(K6="","",K6*1)</f>
        <v/>
      </c>
    </row>
    <row r="7" spans="1:12" ht="16.5" customHeight="1">
      <c r="A7" s="80"/>
      <c r="B7" s="27" t="s">
        <v>28</v>
      </c>
      <c r="C7" s="60"/>
      <c r="D7" s="45"/>
      <c r="E7" s="46"/>
      <c r="F7" s="81"/>
    </row>
    <row r="8" spans="1:12" ht="16.5">
      <c r="A8" s="80"/>
      <c r="B8" s="27" t="s">
        <v>29</v>
      </c>
      <c r="C8" s="61"/>
      <c r="D8" s="27" t="s">
        <v>30</v>
      </c>
      <c r="E8" s="28"/>
      <c r="F8" s="81"/>
    </row>
    <row r="9" spans="1:12" ht="16.5">
      <c r="A9" s="80"/>
      <c r="B9" s="31"/>
      <c r="C9" s="62"/>
      <c r="D9" s="47"/>
      <c r="E9" s="48"/>
      <c r="F9" s="81"/>
    </row>
    <row r="10" spans="1:12" ht="16.5">
      <c r="A10" s="80"/>
      <c r="B10" s="32" t="s">
        <v>31</v>
      </c>
      <c r="C10" s="63"/>
      <c r="D10" s="49"/>
      <c r="E10" s="50"/>
      <c r="F10" s="81"/>
    </row>
    <row r="11" spans="1:12" ht="16.5">
      <c r="A11" s="80"/>
      <c r="B11" s="33"/>
      <c r="C11" s="64"/>
      <c r="D11" s="51"/>
      <c r="E11" s="52"/>
      <c r="F11" s="81"/>
    </row>
    <row r="12" spans="1:12">
      <c r="A12" s="25"/>
      <c r="B12" s="82"/>
      <c r="C12" s="65"/>
      <c r="D12" s="82"/>
      <c r="E12" s="82"/>
      <c r="F12" s="26"/>
    </row>
    <row r="13" spans="1:12">
      <c r="C13" s="66"/>
    </row>
    <row r="14" spans="1:12">
      <c r="A14" s="40"/>
      <c r="C14" s="66"/>
    </row>
    <row r="15" spans="1:12">
      <c r="A15" s="25"/>
      <c r="B15" s="54"/>
      <c r="C15" s="67"/>
      <c r="D15" s="54"/>
      <c r="E15" s="54"/>
      <c r="F15" s="54"/>
      <c r="G15" s="54"/>
      <c r="H15" s="54"/>
      <c r="I15" s="25"/>
      <c r="J15" s="25"/>
    </row>
    <row r="16" spans="1:12" ht="16.5">
      <c r="A16" s="83"/>
      <c r="B16" s="94" t="s">
        <v>32</v>
      </c>
      <c r="C16" s="96" t="s">
        <v>33</v>
      </c>
      <c r="D16" s="97"/>
      <c r="E16" s="97"/>
      <c r="F16" s="98"/>
      <c r="G16" s="96" t="s">
        <v>34</v>
      </c>
      <c r="H16" s="98"/>
      <c r="I16" s="55"/>
      <c r="J16" s="79"/>
      <c r="L16" s="34"/>
    </row>
    <row r="17" spans="1:12" ht="17.25" thickBot="1">
      <c r="A17" s="83"/>
      <c r="B17" s="95"/>
      <c r="C17" s="68" t="s">
        <v>35</v>
      </c>
      <c r="D17" s="35" t="s">
        <v>36</v>
      </c>
      <c r="E17" s="35" t="s">
        <v>37</v>
      </c>
      <c r="F17" s="35" t="s">
        <v>38</v>
      </c>
      <c r="G17" s="35"/>
      <c r="H17" s="35" t="s">
        <v>39</v>
      </c>
      <c r="I17" s="55"/>
      <c r="J17" s="79"/>
      <c r="K17" s="39"/>
      <c r="L17" s="40"/>
    </row>
    <row r="18" spans="1:12" ht="14.25">
      <c r="A18" s="83"/>
      <c r="B18" s="69" t="s">
        <v>42</v>
      </c>
      <c r="C18" s="70"/>
      <c r="D18" s="71"/>
      <c r="E18" s="36"/>
      <c r="F18" s="37"/>
      <c r="G18" s="36"/>
      <c r="H18" s="37"/>
      <c r="I18" s="55"/>
      <c r="J18" s="79"/>
      <c r="K18" s="38" t="str">
        <f>IF(C18="","",SUBSTITUTE(C18," ",""))</f>
        <v/>
      </c>
      <c r="L18" s="38" t="str">
        <f>IF(K18="","",K18*1)</f>
        <v/>
      </c>
    </row>
    <row r="19" spans="1:12" ht="14.25">
      <c r="A19" s="83"/>
      <c r="B19" s="69" t="s">
        <v>43</v>
      </c>
      <c r="C19" s="72"/>
      <c r="D19" s="71"/>
      <c r="E19" s="36"/>
      <c r="F19" s="37"/>
      <c r="G19" s="36"/>
      <c r="H19" s="37"/>
      <c r="I19" s="55"/>
      <c r="J19" s="79"/>
      <c r="K19" s="38" t="str">
        <f t="shared" ref="K19:K82" si="0">IF(C19="","",SUBSTITUTE(C19," ",""))</f>
        <v/>
      </c>
      <c r="L19" s="38" t="str">
        <f t="shared" ref="L19:L82" si="1">IF(K19="","",K19*1)</f>
        <v/>
      </c>
    </row>
    <row r="20" spans="1:12" ht="14.25">
      <c r="A20" s="83"/>
      <c r="B20" s="69" t="s">
        <v>44</v>
      </c>
      <c r="C20" s="72"/>
      <c r="D20" s="71"/>
      <c r="E20" s="36"/>
      <c r="F20" s="37"/>
      <c r="G20" s="36"/>
      <c r="H20" s="37"/>
      <c r="I20" s="55"/>
      <c r="J20" s="79"/>
      <c r="K20" s="38" t="str">
        <f t="shared" si="0"/>
        <v/>
      </c>
      <c r="L20" s="38" t="str">
        <f t="shared" si="1"/>
        <v/>
      </c>
    </row>
    <row r="21" spans="1:12" ht="14.25">
      <c r="A21" s="83"/>
      <c r="B21" s="69" t="s">
        <v>45</v>
      </c>
      <c r="C21" s="84"/>
      <c r="D21" s="71"/>
      <c r="E21" s="36"/>
      <c r="F21" s="37"/>
      <c r="G21" s="36"/>
      <c r="H21" s="37"/>
      <c r="I21" s="55"/>
      <c r="J21" s="79"/>
      <c r="K21" s="38" t="str">
        <f t="shared" si="0"/>
        <v/>
      </c>
      <c r="L21" s="38" t="str">
        <f t="shared" si="1"/>
        <v/>
      </c>
    </row>
    <row r="22" spans="1:12" ht="14.25">
      <c r="A22" s="83"/>
      <c r="B22" s="69" t="s">
        <v>46</v>
      </c>
      <c r="C22" s="84"/>
      <c r="D22" s="71"/>
      <c r="E22" s="36"/>
      <c r="F22" s="37"/>
      <c r="G22" s="36"/>
      <c r="H22" s="37"/>
      <c r="I22" s="55"/>
      <c r="J22" s="79"/>
      <c r="K22" s="38" t="str">
        <f t="shared" si="0"/>
        <v/>
      </c>
      <c r="L22" s="38" t="str">
        <f t="shared" si="1"/>
        <v/>
      </c>
    </row>
    <row r="23" spans="1:12" ht="14.25">
      <c r="A23" s="83"/>
      <c r="B23" s="69" t="s">
        <v>47</v>
      </c>
      <c r="C23" s="84"/>
      <c r="D23" s="71"/>
      <c r="E23" s="36"/>
      <c r="F23" s="37"/>
      <c r="G23" s="36"/>
      <c r="H23" s="37"/>
      <c r="I23" s="55"/>
      <c r="J23" s="79"/>
      <c r="K23" s="38" t="str">
        <f t="shared" si="0"/>
        <v/>
      </c>
      <c r="L23" s="38" t="str">
        <f t="shared" si="1"/>
        <v/>
      </c>
    </row>
    <row r="24" spans="1:12" ht="14.25">
      <c r="A24" s="83"/>
      <c r="B24" s="69" t="s">
        <v>48</v>
      </c>
      <c r="C24" s="84"/>
      <c r="D24" s="71"/>
      <c r="E24" s="36"/>
      <c r="F24" s="37"/>
      <c r="G24" s="36"/>
      <c r="H24" s="37"/>
      <c r="I24" s="55"/>
      <c r="J24" s="79"/>
      <c r="K24" s="38" t="str">
        <f t="shared" si="0"/>
        <v/>
      </c>
      <c r="L24" s="38" t="str">
        <f t="shared" si="1"/>
        <v/>
      </c>
    </row>
    <row r="25" spans="1:12" ht="14.25">
      <c r="A25" s="79"/>
      <c r="B25" s="69" t="s">
        <v>49</v>
      </c>
      <c r="C25" s="84"/>
      <c r="D25" s="71"/>
      <c r="E25" s="36"/>
      <c r="F25" s="37"/>
      <c r="G25" s="36"/>
      <c r="H25" s="37"/>
      <c r="I25" s="55"/>
      <c r="J25" s="79"/>
      <c r="K25" s="38" t="str">
        <f t="shared" si="0"/>
        <v/>
      </c>
      <c r="L25" s="38" t="str">
        <f t="shared" si="1"/>
        <v/>
      </c>
    </row>
    <row r="26" spans="1:12" ht="14.25">
      <c r="A26" s="25"/>
      <c r="B26" s="69" t="s">
        <v>50</v>
      </c>
      <c r="C26" s="84"/>
      <c r="D26" s="73"/>
      <c r="E26" s="74"/>
      <c r="F26" s="74"/>
      <c r="G26" s="74"/>
      <c r="H26" s="74"/>
      <c r="I26" s="25"/>
      <c r="J26" s="25"/>
      <c r="K26" s="38" t="str">
        <f t="shared" si="0"/>
        <v/>
      </c>
      <c r="L26" s="38" t="str">
        <f t="shared" si="1"/>
        <v/>
      </c>
    </row>
    <row r="27" spans="1:12" ht="14.25">
      <c r="A27" s="79"/>
      <c r="B27" s="69" t="s">
        <v>51</v>
      </c>
      <c r="C27" s="84"/>
      <c r="D27" s="71"/>
      <c r="E27" s="36"/>
      <c r="F27" s="37"/>
      <c r="G27" s="36"/>
      <c r="H27" s="37"/>
      <c r="K27" s="38" t="str">
        <f t="shared" si="0"/>
        <v/>
      </c>
      <c r="L27" s="38" t="str">
        <f t="shared" si="1"/>
        <v/>
      </c>
    </row>
    <row r="28" spans="1:12" ht="14.25">
      <c r="A28" s="83"/>
      <c r="B28" s="69" t="s">
        <v>52</v>
      </c>
      <c r="C28" s="84"/>
      <c r="D28" s="71"/>
      <c r="E28" s="36"/>
      <c r="F28" s="37"/>
      <c r="G28" s="36"/>
      <c r="H28" s="37"/>
      <c r="K28" s="38" t="str">
        <f t="shared" si="0"/>
        <v/>
      </c>
      <c r="L28" s="38" t="str">
        <f t="shared" si="1"/>
        <v/>
      </c>
    </row>
    <row r="29" spans="1:12" ht="14.25">
      <c r="A29" s="83"/>
      <c r="B29" s="69" t="s">
        <v>53</v>
      </c>
      <c r="C29" s="84"/>
      <c r="D29" s="71"/>
      <c r="E29" s="36"/>
      <c r="F29" s="37"/>
      <c r="G29" s="36"/>
      <c r="H29" s="37"/>
      <c r="K29" s="38" t="str">
        <f t="shared" si="0"/>
        <v/>
      </c>
      <c r="L29" s="38" t="str">
        <f t="shared" si="1"/>
        <v/>
      </c>
    </row>
    <row r="30" spans="1:12" ht="14.25">
      <c r="A30" s="83"/>
      <c r="B30" s="69" t="s">
        <v>54</v>
      </c>
      <c r="C30" s="84"/>
      <c r="D30" s="71"/>
      <c r="E30" s="36"/>
      <c r="F30" s="37"/>
      <c r="G30" s="36"/>
      <c r="H30" s="37"/>
      <c r="K30" s="38" t="str">
        <f t="shared" si="0"/>
        <v/>
      </c>
      <c r="L30" s="38" t="str">
        <f t="shared" si="1"/>
        <v/>
      </c>
    </row>
    <row r="31" spans="1:12" ht="14.25">
      <c r="A31" s="83"/>
      <c r="B31" s="69" t="s">
        <v>55</v>
      </c>
      <c r="C31" s="84"/>
      <c r="D31" s="71"/>
      <c r="E31" s="36"/>
      <c r="F31" s="37"/>
      <c r="G31" s="36"/>
      <c r="H31" s="37"/>
      <c r="K31" s="38" t="str">
        <f t="shared" si="0"/>
        <v/>
      </c>
      <c r="L31" s="38" t="str">
        <f t="shared" si="1"/>
        <v/>
      </c>
    </row>
    <row r="32" spans="1:12" ht="14.25">
      <c r="A32" s="83"/>
      <c r="B32" s="69" t="s">
        <v>56</v>
      </c>
      <c r="C32" s="84"/>
      <c r="D32" s="71"/>
      <c r="E32" s="36"/>
      <c r="F32" s="37"/>
      <c r="G32" s="36"/>
      <c r="H32" s="37"/>
      <c r="K32" s="38" t="str">
        <f t="shared" si="0"/>
        <v/>
      </c>
      <c r="L32" s="38" t="str">
        <f t="shared" si="1"/>
        <v/>
      </c>
    </row>
    <row r="33" spans="1:12" ht="14.25">
      <c r="A33" s="83"/>
      <c r="B33" s="69" t="s">
        <v>57</v>
      </c>
      <c r="C33" s="84"/>
      <c r="D33" s="71"/>
      <c r="E33" s="36"/>
      <c r="F33" s="37"/>
      <c r="G33" s="36"/>
      <c r="H33" s="37"/>
      <c r="K33" s="38" t="str">
        <f t="shared" si="0"/>
        <v/>
      </c>
      <c r="L33" s="38" t="str">
        <f t="shared" si="1"/>
        <v/>
      </c>
    </row>
    <row r="34" spans="1:12" ht="14.25">
      <c r="A34" s="83"/>
      <c r="B34" s="69" t="s">
        <v>58</v>
      </c>
      <c r="C34" s="84"/>
      <c r="D34" s="71"/>
      <c r="E34" s="36"/>
      <c r="F34" s="37"/>
      <c r="G34" s="36"/>
      <c r="H34" s="37"/>
      <c r="K34" s="38" t="str">
        <f t="shared" si="0"/>
        <v/>
      </c>
      <c r="L34" s="38" t="str">
        <f t="shared" si="1"/>
        <v/>
      </c>
    </row>
    <row r="35" spans="1:12" ht="14.25">
      <c r="A35" s="83"/>
      <c r="B35" s="69" t="s">
        <v>59</v>
      </c>
      <c r="C35" s="84"/>
      <c r="D35" s="71"/>
      <c r="E35" s="36"/>
      <c r="F35" s="37"/>
      <c r="G35" s="36"/>
      <c r="H35" s="37"/>
      <c r="K35" s="38" t="str">
        <f t="shared" si="0"/>
        <v/>
      </c>
      <c r="L35" s="38" t="str">
        <f t="shared" si="1"/>
        <v/>
      </c>
    </row>
    <row r="36" spans="1:12" ht="14.25">
      <c r="A36" s="83"/>
      <c r="B36" s="69" t="s">
        <v>60</v>
      </c>
      <c r="C36" s="84"/>
      <c r="D36" s="71"/>
      <c r="E36" s="36"/>
      <c r="F36" s="37"/>
      <c r="G36" s="36"/>
      <c r="H36" s="37"/>
      <c r="K36" s="38" t="str">
        <f t="shared" si="0"/>
        <v/>
      </c>
      <c r="L36" s="38" t="str">
        <f t="shared" si="1"/>
        <v/>
      </c>
    </row>
    <row r="37" spans="1:12" ht="14.25">
      <c r="A37" s="83"/>
      <c r="B37" s="69" t="s">
        <v>61</v>
      </c>
      <c r="C37" s="84"/>
      <c r="D37" s="71"/>
      <c r="E37" s="36"/>
      <c r="F37" s="37"/>
      <c r="G37" s="36"/>
      <c r="H37" s="37"/>
      <c r="K37" s="38" t="str">
        <f t="shared" si="0"/>
        <v/>
      </c>
      <c r="L37" s="38" t="str">
        <f t="shared" si="1"/>
        <v/>
      </c>
    </row>
    <row r="38" spans="1:12" ht="14.25">
      <c r="A38" s="83"/>
      <c r="B38" s="69" t="s">
        <v>62</v>
      </c>
      <c r="C38" s="72"/>
      <c r="D38" s="71"/>
      <c r="E38" s="36"/>
      <c r="F38" s="37"/>
      <c r="G38" s="36"/>
      <c r="H38" s="37"/>
      <c r="K38" s="38" t="str">
        <f t="shared" si="0"/>
        <v/>
      </c>
      <c r="L38" s="38" t="str">
        <f t="shared" si="1"/>
        <v/>
      </c>
    </row>
    <row r="39" spans="1:12" ht="14.25">
      <c r="A39" s="83"/>
      <c r="B39" s="69" t="s">
        <v>63</v>
      </c>
      <c r="C39" s="72"/>
      <c r="D39" s="71"/>
      <c r="E39" s="36"/>
      <c r="F39" s="37"/>
      <c r="G39" s="36"/>
      <c r="H39" s="37"/>
      <c r="K39" s="38" t="str">
        <f t="shared" si="0"/>
        <v/>
      </c>
      <c r="L39" s="38" t="str">
        <f t="shared" si="1"/>
        <v/>
      </c>
    </row>
    <row r="40" spans="1:12" ht="14.25">
      <c r="A40" s="83"/>
      <c r="B40" s="69" t="s">
        <v>64</v>
      </c>
      <c r="C40" s="72"/>
      <c r="D40" s="71"/>
      <c r="E40" s="36"/>
      <c r="F40" s="37"/>
      <c r="G40" s="36"/>
      <c r="H40" s="37"/>
      <c r="K40" s="38" t="str">
        <f t="shared" si="0"/>
        <v/>
      </c>
      <c r="L40" s="38" t="str">
        <f t="shared" si="1"/>
        <v/>
      </c>
    </row>
    <row r="41" spans="1:12" ht="14.25">
      <c r="A41" s="83"/>
      <c r="B41" s="69" t="s">
        <v>65</v>
      </c>
      <c r="C41" s="72"/>
      <c r="D41" s="71"/>
      <c r="E41" s="36"/>
      <c r="F41" s="37"/>
      <c r="G41" s="36"/>
      <c r="H41" s="37"/>
      <c r="K41" s="38" t="str">
        <f t="shared" si="0"/>
        <v/>
      </c>
      <c r="L41" s="38" t="str">
        <f t="shared" si="1"/>
        <v/>
      </c>
    </row>
    <row r="42" spans="1:12" ht="14.25">
      <c r="A42" s="83"/>
      <c r="B42" s="69" t="s">
        <v>66</v>
      </c>
      <c r="C42" s="72"/>
      <c r="D42" s="71"/>
      <c r="E42" s="36"/>
      <c r="F42" s="37"/>
      <c r="G42" s="36"/>
      <c r="H42" s="37"/>
      <c r="K42" s="38" t="str">
        <f t="shared" si="0"/>
        <v/>
      </c>
      <c r="L42" s="38" t="str">
        <f t="shared" si="1"/>
        <v/>
      </c>
    </row>
    <row r="43" spans="1:12" ht="14.25">
      <c r="A43" s="83"/>
      <c r="B43" s="69" t="s">
        <v>67</v>
      </c>
      <c r="C43" s="72"/>
      <c r="D43" s="71"/>
      <c r="E43" s="36"/>
      <c r="F43" s="37"/>
      <c r="G43" s="36"/>
      <c r="H43" s="37"/>
      <c r="K43" s="38" t="str">
        <f t="shared" si="0"/>
        <v/>
      </c>
      <c r="L43" s="38" t="str">
        <f t="shared" si="1"/>
        <v/>
      </c>
    </row>
    <row r="44" spans="1:12" ht="14.25">
      <c r="A44" s="83"/>
      <c r="B44" s="69" t="s">
        <v>68</v>
      </c>
      <c r="C44" s="72"/>
      <c r="D44" s="71"/>
      <c r="E44" s="36"/>
      <c r="F44" s="37"/>
      <c r="G44" s="36"/>
      <c r="H44" s="37"/>
      <c r="K44" s="38" t="str">
        <f t="shared" si="0"/>
        <v/>
      </c>
      <c r="L44" s="38" t="str">
        <f t="shared" si="1"/>
        <v/>
      </c>
    </row>
    <row r="45" spans="1:12" ht="14.25">
      <c r="A45" s="83"/>
      <c r="B45" s="69" t="s">
        <v>69</v>
      </c>
      <c r="C45" s="72"/>
      <c r="D45" s="71"/>
      <c r="E45" s="36"/>
      <c r="F45" s="37"/>
      <c r="G45" s="36"/>
      <c r="H45" s="37"/>
      <c r="K45" s="38" t="str">
        <f t="shared" si="0"/>
        <v/>
      </c>
      <c r="L45" s="38" t="str">
        <f t="shared" si="1"/>
        <v/>
      </c>
    </row>
    <row r="46" spans="1:12" ht="14.25">
      <c r="A46" s="83"/>
      <c r="B46" s="69" t="s">
        <v>70</v>
      </c>
      <c r="C46" s="72"/>
      <c r="D46" s="71"/>
      <c r="E46" s="36"/>
      <c r="F46" s="37"/>
      <c r="G46" s="36"/>
      <c r="H46" s="37"/>
      <c r="K46" s="38" t="str">
        <f t="shared" si="0"/>
        <v/>
      </c>
      <c r="L46" s="38" t="str">
        <f t="shared" si="1"/>
        <v/>
      </c>
    </row>
    <row r="47" spans="1:12" ht="14.25">
      <c r="A47" s="83"/>
      <c r="B47" s="69" t="s">
        <v>71</v>
      </c>
      <c r="C47" s="72"/>
      <c r="D47" s="71"/>
      <c r="E47" s="36"/>
      <c r="F47" s="37"/>
      <c r="G47" s="36"/>
      <c r="H47" s="37"/>
      <c r="K47" s="38" t="str">
        <f t="shared" si="0"/>
        <v/>
      </c>
      <c r="L47" s="38" t="str">
        <f t="shared" si="1"/>
        <v/>
      </c>
    </row>
    <row r="48" spans="1:12" ht="14.25">
      <c r="A48" s="83"/>
      <c r="B48" s="69" t="s">
        <v>72</v>
      </c>
      <c r="C48" s="72"/>
      <c r="D48" s="71"/>
      <c r="E48" s="36"/>
      <c r="F48" s="37"/>
      <c r="G48" s="36"/>
      <c r="H48" s="37"/>
      <c r="K48" s="38" t="str">
        <f t="shared" si="0"/>
        <v/>
      </c>
      <c r="L48" s="38" t="str">
        <f t="shared" si="1"/>
        <v/>
      </c>
    </row>
    <row r="49" spans="1:12" ht="14.25">
      <c r="A49" s="83"/>
      <c r="B49" s="69" t="s">
        <v>73</v>
      </c>
      <c r="C49" s="72"/>
      <c r="D49" s="71"/>
      <c r="E49" s="36"/>
      <c r="F49" s="37"/>
      <c r="G49" s="36"/>
      <c r="H49" s="37"/>
      <c r="K49" s="38" t="str">
        <f t="shared" si="0"/>
        <v/>
      </c>
      <c r="L49" s="38" t="str">
        <f t="shared" si="1"/>
        <v/>
      </c>
    </row>
    <row r="50" spans="1:12" ht="14.25">
      <c r="A50" s="83"/>
      <c r="B50" s="69" t="s">
        <v>74</v>
      </c>
      <c r="C50" s="72"/>
      <c r="D50" s="71"/>
      <c r="E50" s="36"/>
      <c r="F50" s="37"/>
      <c r="G50" s="36"/>
      <c r="H50" s="37"/>
      <c r="K50" s="38" t="str">
        <f t="shared" si="0"/>
        <v/>
      </c>
      <c r="L50" s="38" t="str">
        <f t="shared" si="1"/>
        <v/>
      </c>
    </row>
    <row r="51" spans="1:12" ht="14.25">
      <c r="A51" s="83"/>
      <c r="B51" s="69" t="s">
        <v>75</v>
      </c>
      <c r="C51" s="72"/>
      <c r="D51" s="71"/>
      <c r="E51" s="36"/>
      <c r="F51" s="37"/>
      <c r="G51" s="36"/>
      <c r="H51" s="37"/>
      <c r="K51" s="38" t="str">
        <f t="shared" si="0"/>
        <v/>
      </c>
      <c r="L51" s="38" t="str">
        <f t="shared" si="1"/>
        <v/>
      </c>
    </row>
    <row r="52" spans="1:12" ht="14.25">
      <c r="A52" s="83"/>
      <c r="B52" s="69" t="s">
        <v>76</v>
      </c>
      <c r="C52" s="72"/>
      <c r="D52" s="71"/>
      <c r="E52" s="36"/>
      <c r="F52" s="37"/>
      <c r="G52" s="36"/>
      <c r="H52" s="37"/>
      <c r="K52" s="38" t="str">
        <f t="shared" si="0"/>
        <v/>
      </c>
      <c r="L52" s="38" t="str">
        <f t="shared" si="1"/>
        <v/>
      </c>
    </row>
    <row r="53" spans="1:12" ht="14.25">
      <c r="A53" s="83"/>
      <c r="B53" s="69" t="s">
        <v>77</v>
      </c>
      <c r="C53" s="72"/>
      <c r="D53" s="71"/>
      <c r="E53" s="36"/>
      <c r="F53" s="37"/>
      <c r="G53" s="36"/>
      <c r="H53" s="37"/>
      <c r="K53" s="38" t="str">
        <f t="shared" si="0"/>
        <v/>
      </c>
      <c r="L53" s="38" t="str">
        <f t="shared" si="1"/>
        <v/>
      </c>
    </row>
    <row r="54" spans="1:12" ht="14.25">
      <c r="A54" s="83"/>
      <c r="B54" s="69" t="s">
        <v>78</v>
      </c>
      <c r="C54" s="72"/>
      <c r="D54" s="71"/>
      <c r="E54" s="36"/>
      <c r="F54" s="37"/>
      <c r="G54" s="36"/>
      <c r="H54" s="37"/>
      <c r="K54" s="38" t="str">
        <f t="shared" si="0"/>
        <v/>
      </c>
      <c r="L54" s="38" t="str">
        <f t="shared" si="1"/>
        <v/>
      </c>
    </row>
    <row r="55" spans="1:12" ht="14.25">
      <c r="B55" s="69" t="s">
        <v>79</v>
      </c>
      <c r="C55" s="72"/>
      <c r="D55" s="71"/>
      <c r="E55" s="36"/>
      <c r="F55" s="37"/>
      <c r="G55" s="36"/>
      <c r="H55" s="37"/>
      <c r="K55" s="38" t="str">
        <f t="shared" si="0"/>
        <v/>
      </c>
      <c r="L55" s="38" t="str">
        <f t="shared" si="1"/>
        <v/>
      </c>
    </row>
    <row r="56" spans="1:12" ht="14.25">
      <c r="B56" s="69" t="s">
        <v>80</v>
      </c>
      <c r="C56" s="72"/>
      <c r="D56" s="71"/>
      <c r="E56" s="36"/>
      <c r="F56" s="37"/>
      <c r="G56" s="36"/>
      <c r="H56" s="37"/>
      <c r="K56" s="38" t="str">
        <f t="shared" si="0"/>
        <v/>
      </c>
      <c r="L56" s="38" t="str">
        <f t="shared" si="1"/>
        <v/>
      </c>
    </row>
    <row r="57" spans="1:12" ht="14.25">
      <c r="B57" s="69" t="s">
        <v>81</v>
      </c>
      <c r="C57" s="72"/>
      <c r="D57" s="71"/>
      <c r="E57" s="36"/>
      <c r="F57" s="37"/>
      <c r="G57" s="36"/>
      <c r="H57" s="37"/>
      <c r="K57" s="38" t="str">
        <f t="shared" si="0"/>
        <v/>
      </c>
      <c r="L57" s="38" t="str">
        <f t="shared" si="1"/>
        <v/>
      </c>
    </row>
    <row r="58" spans="1:12" ht="14.25">
      <c r="B58" s="69" t="s">
        <v>82</v>
      </c>
      <c r="C58" s="72"/>
      <c r="D58" s="71"/>
      <c r="E58" s="36"/>
      <c r="F58" s="37"/>
      <c r="G58" s="36"/>
      <c r="H58" s="37"/>
      <c r="K58" s="38" t="str">
        <f t="shared" si="0"/>
        <v/>
      </c>
      <c r="L58" s="38" t="str">
        <f t="shared" si="1"/>
        <v/>
      </c>
    </row>
    <row r="59" spans="1:12" ht="14.25">
      <c r="B59" s="69" t="s">
        <v>83</v>
      </c>
      <c r="C59" s="72"/>
      <c r="D59" s="71"/>
      <c r="E59" s="36"/>
      <c r="F59" s="37"/>
      <c r="G59" s="36"/>
      <c r="H59" s="37"/>
      <c r="K59" s="38" t="str">
        <f t="shared" si="0"/>
        <v/>
      </c>
      <c r="L59" s="38" t="str">
        <f t="shared" si="1"/>
        <v/>
      </c>
    </row>
    <row r="60" spans="1:12" ht="14.25">
      <c r="B60" s="69" t="s">
        <v>84</v>
      </c>
      <c r="C60" s="72"/>
      <c r="D60" s="71"/>
      <c r="E60" s="36"/>
      <c r="F60" s="37"/>
      <c r="G60" s="36"/>
      <c r="H60" s="37"/>
      <c r="K60" s="38" t="str">
        <f t="shared" si="0"/>
        <v/>
      </c>
      <c r="L60" s="38" t="str">
        <f t="shared" si="1"/>
        <v/>
      </c>
    </row>
    <row r="61" spans="1:12" ht="14.25">
      <c r="B61" s="69" t="s">
        <v>85</v>
      </c>
      <c r="C61" s="72"/>
      <c r="D61" s="71"/>
      <c r="E61" s="36"/>
      <c r="F61" s="37"/>
      <c r="G61" s="36"/>
      <c r="H61" s="37"/>
      <c r="K61" s="38" t="str">
        <f t="shared" si="0"/>
        <v/>
      </c>
      <c r="L61" s="38" t="str">
        <f t="shared" si="1"/>
        <v/>
      </c>
    </row>
    <row r="62" spans="1:12" ht="14.25">
      <c r="B62" s="69" t="s">
        <v>86</v>
      </c>
      <c r="C62" s="72"/>
      <c r="D62" s="71"/>
      <c r="E62" s="36"/>
      <c r="F62" s="37"/>
      <c r="G62" s="36"/>
      <c r="H62" s="37"/>
      <c r="K62" s="38" t="str">
        <f t="shared" si="0"/>
        <v/>
      </c>
      <c r="L62" s="38" t="str">
        <f t="shared" si="1"/>
        <v/>
      </c>
    </row>
    <row r="63" spans="1:12" ht="14.25">
      <c r="B63" s="69" t="s">
        <v>87</v>
      </c>
      <c r="C63" s="72"/>
      <c r="D63" s="71"/>
      <c r="E63" s="36"/>
      <c r="F63" s="37"/>
      <c r="G63" s="36"/>
      <c r="H63" s="37"/>
      <c r="K63" s="38" t="str">
        <f t="shared" si="0"/>
        <v/>
      </c>
      <c r="L63" s="38" t="str">
        <f t="shared" si="1"/>
        <v/>
      </c>
    </row>
    <row r="64" spans="1:12" ht="14.25">
      <c r="B64" s="69" t="s">
        <v>88</v>
      </c>
      <c r="C64" s="72"/>
      <c r="D64" s="71"/>
      <c r="E64" s="36"/>
      <c r="F64" s="37"/>
      <c r="G64" s="36"/>
      <c r="H64" s="37"/>
      <c r="K64" s="38" t="str">
        <f t="shared" si="0"/>
        <v/>
      </c>
      <c r="L64" s="38" t="str">
        <f t="shared" si="1"/>
        <v/>
      </c>
    </row>
    <row r="65" spans="2:12" ht="14.25">
      <c r="B65" s="69" t="s">
        <v>89</v>
      </c>
      <c r="C65" s="72"/>
      <c r="D65" s="71"/>
      <c r="E65" s="36"/>
      <c r="F65" s="37"/>
      <c r="G65" s="36"/>
      <c r="H65" s="37"/>
      <c r="K65" s="38" t="str">
        <f t="shared" si="0"/>
        <v/>
      </c>
      <c r="L65" s="38" t="str">
        <f t="shared" si="1"/>
        <v/>
      </c>
    </row>
    <row r="66" spans="2:12" ht="14.25">
      <c r="B66" s="69" t="s">
        <v>90</v>
      </c>
      <c r="C66" s="72"/>
      <c r="D66" s="71"/>
      <c r="E66" s="36"/>
      <c r="F66" s="37"/>
      <c r="G66" s="36"/>
      <c r="H66" s="37"/>
      <c r="K66" s="38" t="str">
        <f t="shared" si="0"/>
        <v/>
      </c>
      <c r="L66" s="38" t="str">
        <f t="shared" si="1"/>
        <v/>
      </c>
    </row>
    <row r="67" spans="2:12" ht="14.25">
      <c r="B67" s="69" t="s">
        <v>91</v>
      </c>
      <c r="C67" s="72"/>
      <c r="D67" s="71"/>
      <c r="E67" s="36"/>
      <c r="F67" s="37"/>
      <c r="G67" s="36"/>
      <c r="H67" s="37"/>
      <c r="K67" s="38" t="str">
        <f t="shared" si="0"/>
        <v/>
      </c>
      <c r="L67" s="38" t="str">
        <f t="shared" si="1"/>
        <v/>
      </c>
    </row>
    <row r="68" spans="2:12" ht="14.25">
      <c r="B68" s="69" t="s">
        <v>92</v>
      </c>
      <c r="C68" s="72"/>
      <c r="D68" s="71"/>
      <c r="E68" s="36"/>
      <c r="F68" s="37"/>
      <c r="G68" s="36"/>
      <c r="H68" s="37"/>
      <c r="K68" s="38" t="str">
        <f t="shared" si="0"/>
        <v/>
      </c>
      <c r="L68" s="38" t="str">
        <f t="shared" si="1"/>
        <v/>
      </c>
    </row>
    <row r="69" spans="2:12" ht="14.25">
      <c r="B69" s="69" t="s">
        <v>93</v>
      </c>
      <c r="C69" s="72"/>
      <c r="D69" s="71"/>
      <c r="E69" s="36"/>
      <c r="F69" s="37"/>
      <c r="G69" s="36"/>
      <c r="H69" s="37"/>
      <c r="K69" s="38" t="str">
        <f t="shared" si="0"/>
        <v/>
      </c>
      <c r="L69" s="38" t="str">
        <f t="shared" si="1"/>
        <v/>
      </c>
    </row>
    <row r="70" spans="2:12" ht="14.25">
      <c r="B70" s="69" t="s">
        <v>94</v>
      </c>
      <c r="C70" s="72"/>
      <c r="D70" s="71"/>
      <c r="E70" s="36"/>
      <c r="F70" s="37"/>
      <c r="G70" s="36"/>
      <c r="H70" s="37"/>
      <c r="K70" s="38" t="str">
        <f t="shared" si="0"/>
        <v/>
      </c>
      <c r="L70" s="38" t="str">
        <f t="shared" si="1"/>
        <v/>
      </c>
    </row>
    <row r="71" spans="2:12" ht="14.25">
      <c r="B71" s="69" t="s">
        <v>95</v>
      </c>
      <c r="C71" s="72"/>
      <c r="D71" s="71"/>
      <c r="E71" s="36"/>
      <c r="F71" s="37"/>
      <c r="G71" s="36"/>
      <c r="H71" s="37"/>
      <c r="K71" s="38" t="str">
        <f t="shared" si="0"/>
        <v/>
      </c>
      <c r="L71" s="38" t="str">
        <f t="shared" si="1"/>
        <v/>
      </c>
    </row>
    <row r="72" spans="2:12" ht="14.25">
      <c r="B72" s="69" t="s">
        <v>96</v>
      </c>
      <c r="C72" s="72"/>
      <c r="D72" s="71"/>
      <c r="E72" s="36"/>
      <c r="F72" s="37"/>
      <c r="G72" s="36"/>
      <c r="H72" s="37"/>
      <c r="K72" s="38" t="str">
        <f t="shared" si="0"/>
        <v/>
      </c>
      <c r="L72" s="38" t="str">
        <f t="shared" si="1"/>
        <v/>
      </c>
    </row>
    <row r="73" spans="2:12" ht="14.25">
      <c r="B73" s="69" t="s">
        <v>97</v>
      </c>
      <c r="C73" s="72"/>
      <c r="D73" s="71"/>
      <c r="E73" s="36"/>
      <c r="F73" s="37"/>
      <c r="G73" s="36"/>
      <c r="H73" s="37"/>
      <c r="K73" s="38" t="str">
        <f t="shared" si="0"/>
        <v/>
      </c>
      <c r="L73" s="38" t="str">
        <f t="shared" si="1"/>
        <v/>
      </c>
    </row>
    <row r="74" spans="2:12" ht="14.25">
      <c r="B74" s="69" t="s">
        <v>98</v>
      </c>
      <c r="C74" s="72"/>
      <c r="D74" s="71"/>
      <c r="E74" s="36"/>
      <c r="F74" s="37"/>
      <c r="G74" s="36"/>
      <c r="H74" s="37"/>
      <c r="K74" s="38" t="str">
        <f t="shared" si="0"/>
        <v/>
      </c>
      <c r="L74" s="38" t="str">
        <f t="shared" si="1"/>
        <v/>
      </c>
    </row>
    <row r="75" spans="2:12" ht="14.25">
      <c r="B75" s="69" t="s">
        <v>99</v>
      </c>
      <c r="C75" s="72"/>
      <c r="D75" s="71"/>
      <c r="E75" s="36"/>
      <c r="F75" s="37"/>
      <c r="G75" s="36"/>
      <c r="H75" s="37"/>
      <c r="K75" s="38" t="str">
        <f t="shared" si="0"/>
        <v/>
      </c>
      <c r="L75" s="38" t="str">
        <f t="shared" si="1"/>
        <v/>
      </c>
    </row>
    <row r="76" spans="2:12" ht="14.25">
      <c r="B76" s="69" t="s">
        <v>100</v>
      </c>
      <c r="C76" s="72"/>
      <c r="D76" s="71"/>
      <c r="E76" s="36"/>
      <c r="F76" s="37"/>
      <c r="G76" s="36"/>
      <c r="H76" s="37"/>
      <c r="K76" s="38" t="str">
        <f t="shared" si="0"/>
        <v/>
      </c>
      <c r="L76" s="38" t="str">
        <f t="shared" si="1"/>
        <v/>
      </c>
    </row>
    <row r="77" spans="2:12" ht="14.25">
      <c r="B77" s="69" t="s">
        <v>101</v>
      </c>
      <c r="C77" s="72"/>
      <c r="D77" s="71"/>
      <c r="E77" s="36"/>
      <c r="F77" s="37"/>
      <c r="G77" s="36"/>
      <c r="H77" s="37"/>
      <c r="K77" s="38" t="str">
        <f t="shared" si="0"/>
        <v/>
      </c>
      <c r="L77" s="38" t="str">
        <f t="shared" si="1"/>
        <v/>
      </c>
    </row>
    <row r="78" spans="2:12" ht="14.25">
      <c r="B78" s="69" t="s">
        <v>102</v>
      </c>
      <c r="C78" s="72"/>
      <c r="D78" s="71"/>
      <c r="E78" s="36"/>
      <c r="F78" s="37"/>
      <c r="G78" s="36"/>
      <c r="H78" s="37"/>
      <c r="K78" s="38" t="str">
        <f t="shared" si="0"/>
        <v/>
      </c>
      <c r="L78" s="38" t="str">
        <f t="shared" si="1"/>
        <v/>
      </c>
    </row>
    <row r="79" spans="2:12" ht="14.25">
      <c r="B79" s="69" t="s">
        <v>103</v>
      </c>
      <c r="C79" s="72"/>
      <c r="D79" s="71"/>
      <c r="E79" s="36"/>
      <c r="F79" s="37"/>
      <c r="G79" s="36"/>
      <c r="H79" s="37"/>
      <c r="K79" s="38" t="str">
        <f t="shared" si="0"/>
        <v/>
      </c>
      <c r="L79" s="38" t="str">
        <f t="shared" si="1"/>
        <v/>
      </c>
    </row>
    <row r="80" spans="2:12" ht="14.25">
      <c r="B80" s="69" t="s">
        <v>104</v>
      </c>
      <c r="C80" s="72"/>
      <c r="D80" s="71"/>
      <c r="E80" s="36"/>
      <c r="F80" s="37"/>
      <c r="G80" s="36"/>
      <c r="H80" s="37"/>
      <c r="K80" s="38" t="str">
        <f t="shared" si="0"/>
        <v/>
      </c>
      <c r="L80" s="38" t="str">
        <f t="shared" si="1"/>
        <v/>
      </c>
    </row>
    <row r="81" spans="2:12" ht="14.25">
      <c r="B81" s="69" t="s">
        <v>105</v>
      </c>
      <c r="C81" s="72"/>
      <c r="D81" s="71"/>
      <c r="E81" s="36"/>
      <c r="F81" s="37"/>
      <c r="G81" s="36"/>
      <c r="H81" s="37"/>
      <c r="K81" s="38" t="str">
        <f t="shared" si="0"/>
        <v/>
      </c>
      <c r="L81" s="38" t="str">
        <f t="shared" si="1"/>
        <v/>
      </c>
    </row>
    <row r="82" spans="2:12" ht="14.25">
      <c r="B82" s="69" t="s">
        <v>106</v>
      </c>
      <c r="C82" s="72"/>
      <c r="D82" s="71"/>
      <c r="E82" s="36"/>
      <c r="F82" s="37"/>
      <c r="G82" s="36"/>
      <c r="H82" s="37"/>
      <c r="K82" s="38" t="str">
        <f t="shared" si="0"/>
        <v/>
      </c>
      <c r="L82" s="38" t="str">
        <f t="shared" si="1"/>
        <v/>
      </c>
    </row>
    <row r="83" spans="2:12" ht="14.25">
      <c r="B83" s="69" t="s">
        <v>107</v>
      </c>
      <c r="C83" s="72"/>
      <c r="D83" s="71"/>
      <c r="E83" s="36"/>
      <c r="F83" s="37"/>
      <c r="G83" s="36"/>
      <c r="H83" s="37"/>
      <c r="K83" s="38" t="str">
        <f t="shared" ref="K83:K117" si="2">IF(C83="","",SUBSTITUTE(C83," ",""))</f>
        <v/>
      </c>
      <c r="L83" s="38" t="str">
        <f t="shared" ref="L83:L117" si="3">IF(K83="","",K83*1)</f>
        <v/>
      </c>
    </row>
    <row r="84" spans="2:12" ht="14.25">
      <c r="B84" s="69" t="s">
        <v>108</v>
      </c>
      <c r="C84" s="72"/>
      <c r="D84" s="71"/>
      <c r="E84" s="36"/>
      <c r="F84" s="37"/>
      <c r="G84" s="36"/>
      <c r="H84" s="37"/>
      <c r="K84" s="38" t="str">
        <f t="shared" si="2"/>
        <v/>
      </c>
      <c r="L84" s="38" t="str">
        <f t="shared" si="3"/>
        <v/>
      </c>
    </row>
    <row r="85" spans="2:12" ht="14.25">
      <c r="B85" s="69" t="s">
        <v>109</v>
      </c>
      <c r="C85" s="72"/>
      <c r="D85" s="71"/>
      <c r="E85" s="36"/>
      <c r="F85" s="37"/>
      <c r="G85" s="36"/>
      <c r="H85" s="37"/>
      <c r="K85" s="38" t="str">
        <f t="shared" si="2"/>
        <v/>
      </c>
      <c r="L85" s="38" t="str">
        <f t="shared" si="3"/>
        <v/>
      </c>
    </row>
    <row r="86" spans="2:12" ht="14.25">
      <c r="B86" s="69" t="s">
        <v>110</v>
      </c>
      <c r="C86" s="72"/>
      <c r="D86" s="71"/>
      <c r="E86" s="36"/>
      <c r="F86" s="37"/>
      <c r="G86" s="36"/>
      <c r="H86" s="37"/>
      <c r="K86" s="38" t="str">
        <f t="shared" si="2"/>
        <v/>
      </c>
      <c r="L86" s="38" t="str">
        <f t="shared" si="3"/>
        <v/>
      </c>
    </row>
    <row r="87" spans="2:12" ht="14.25">
      <c r="B87" s="69" t="s">
        <v>111</v>
      </c>
      <c r="C87" s="72"/>
      <c r="D87" s="71"/>
      <c r="E87" s="36"/>
      <c r="F87" s="37"/>
      <c r="G87" s="36"/>
      <c r="H87" s="37"/>
      <c r="K87" s="38" t="str">
        <f t="shared" si="2"/>
        <v/>
      </c>
      <c r="L87" s="38" t="str">
        <f t="shared" si="3"/>
        <v/>
      </c>
    </row>
    <row r="88" spans="2:12" ht="14.25">
      <c r="B88" s="69" t="s">
        <v>112</v>
      </c>
      <c r="C88" s="72"/>
      <c r="D88" s="71"/>
      <c r="E88" s="36"/>
      <c r="F88" s="37"/>
      <c r="G88" s="36"/>
      <c r="H88" s="37"/>
      <c r="K88" s="38" t="str">
        <f t="shared" si="2"/>
        <v/>
      </c>
      <c r="L88" s="38" t="str">
        <f t="shared" si="3"/>
        <v/>
      </c>
    </row>
    <row r="89" spans="2:12" ht="14.25">
      <c r="B89" s="69" t="s">
        <v>113</v>
      </c>
      <c r="C89" s="72"/>
      <c r="D89" s="71"/>
      <c r="E89" s="36"/>
      <c r="F89" s="37"/>
      <c r="G89" s="36"/>
      <c r="H89" s="37"/>
      <c r="K89" s="38" t="str">
        <f t="shared" si="2"/>
        <v/>
      </c>
      <c r="L89" s="38" t="str">
        <f t="shared" si="3"/>
        <v/>
      </c>
    </row>
    <row r="90" spans="2:12" ht="14.25">
      <c r="B90" s="69" t="s">
        <v>114</v>
      </c>
      <c r="C90" s="72"/>
      <c r="D90" s="71"/>
      <c r="E90" s="36"/>
      <c r="F90" s="37"/>
      <c r="G90" s="36"/>
      <c r="H90" s="37"/>
      <c r="K90" s="38" t="str">
        <f t="shared" si="2"/>
        <v/>
      </c>
      <c r="L90" s="38" t="str">
        <f t="shared" si="3"/>
        <v/>
      </c>
    </row>
    <row r="91" spans="2:12" ht="14.25">
      <c r="B91" s="69" t="s">
        <v>115</v>
      </c>
      <c r="C91" s="72"/>
      <c r="D91" s="71"/>
      <c r="E91" s="36"/>
      <c r="F91" s="37"/>
      <c r="G91" s="36"/>
      <c r="H91" s="37"/>
      <c r="K91" s="38" t="str">
        <f t="shared" si="2"/>
        <v/>
      </c>
      <c r="L91" s="38" t="str">
        <f t="shared" si="3"/>
        <v/>
      </c>
    </row>
    <row r="92" spans="2:12" ht="14.25">
      <c r="B92" s="69" t="s">
        <v>116</v>
      </c>
      <c r="C92" s="72"/>
      <c r="D92" s="71"/>
      <c r="E92" s="36"/>
      <c r="F92" s="37"/>
      <c r="G92" s="36"/>
      <c r="H92" s="37"/>
      <c r="K92" s="38" t="str">
        <f t="shared" si="2"/>
        <v/>
      </c>
      <c r="L92" s="38" t="str">
        <f t="shared" si="3"/>
        <v/>
      </c>
    </row>
    <row r="93" spans="2:12" ht="14.25">
      <c r="B93" s="69" t="s">
        <v>117</v>
      </c>
      <c r="C93" s="72"/>
      <c r="D93" s="71"/>
      <c r="E93" s="36"/>
      <c r="F93" s="37"/>
      <c r="G93" s="36"/>
      <c r="H93" s="37"/>
      <c r="K93" s="38" t="str">
        <f t="shared" si="2"/>
        <v/>
      </c>
      <c r="L93" s="38" t="str">
        <f t="shared" si="3"/>
        <v/>
      </c>
    </row>
    <row r="94" spans="2:12" ht="14.25">
      <c r="B94" s="69" t="s">
        <v>118</v>
      </c>
      <c r="C94" s="72"/>
      <c r="D94" s="71"/>
      <c r="E94" s="36"/>
      <c r="F94" s="37"/>
      <c r="G94" s="36"/>
      <c r="H94" s="37"/>
      <c r="K94" s="38" t="str">
        <f t="shared" si="2"/>
        <v/>
      </c>
      <c r="L94" s="38" t="str">
        <f t="shared" si="3"/>
        <v/>
      </c>
    </row>
    <row r="95" spans="2:12" ht="14.25">
      <c r="B95" s="69" t="s">
        <v>119</v>
      </c>
      <c r="C95" s="72"/>
      <c r="D95" s="71"/>
      <c r="E95" s="36"/>
      <c r="F95" s="37"/>
      <c r="G95" s="36"/>
      <c r="H95" s="37"/>
      <c r="K95" s="38" t="str">
        <f t="shared" si="2"/>
        <v/>
      </c>
      <c r="L95" s="38" t="str">
        <f t="shared" si="3"/>
        <v/>
      </c>
    </row>
    <row r="96" spans="2:12" ht="14.25">
      <c r="B96" s="69" t="s">
        <v>120</v>
      </c>
      <c r="C96" s="72"/>
      <c r="D96" s="71"/>
      <c r="E96" s="36"/>
      <c r="F96" s="37"/>
      <c r="G96" s="36"/>
      <c r="H96" s="37"/>
      <c r="K96" s="38" t="str">
        <f t="shared" si="2"/>
        <v/>
      </c>
      <c r="L96" s="38" t="str">
        <f t="shared" si="3"/>
        <v/>
      </c>
    </row>
    <row r="97" spans="2:12" ht="14.25">
      <c r="B97" s="69" t="s">
        <v>121</v>
      </c>
      <c r="C97" s="72"/>
      <c r="D97" s="71"/>
      <c r="E97" s="36"/>
      <c r="F97" s="37"/>
      <c r="G97" s="36"/>
      <c r="H97" s="37"/>
      <c r="K97" s="38" t="str">
        <f t="shared" si="2"/>
        <v/>
      </c>
      <c r="L97" s="38" t="str">
        <f t="shared" si="3"/>
        <v/>
      </c>
    </row>
    <row r="98" spans="2:12" ht="14.25">
      <c r="B98" s="69" t="s">
        <v>122</v>
      </c>
      <c r="C98" s="72"/>
      <c r="D98" s="71"/>
      <c r="E98" s="36"/>
      <c r="F98" s="37"/>
      <c r="G98" s="36"/>
      <c r="H98" s="37"/>
      <c r="K98" s="38" t="str">
        <f t="shared" si="2"/>
        <v/>
      </c>
      <c r="L98" s="38" t="str">
        <f t="shared" si="3"/>
        <v/>
      </c>
    </row>
    <row r="99" spans="2:12" ht="14.25">
      <c r="B99" s="69" t="s">
        <v>123</v>
      </c>
      <c r="C99" s="72"/>
      <c r="D99" s="71"/>
      <c r="E99" s="36"/>
      <c r="F99" s="37"/>
      <c r="G99" s="36"/>
      <c r="H99" s="37"/>
      <c r="K99" s="38" t="str">
        <f t="shared" si="2"/>
        <v/>
      </c>
      <c r="L99" s="38" t="str">
        <f t="shared" si="3"/>
        <v/>
      </c>
    </row>
    <row r="100" spans="2:12" ht="14.25">
      <c r="B100" s="69" t="s">
        <v>124</v>
      </c>
      <c r="C100" s="72"/>
      <c r="D100" s="71"/>
      <c r="E100" s="36"/>
      <c r="F100" s="37"/>
      <c r="G100" s="36"/>
      <c r="H100" s="37"/>
      <c r="K100" s="38" t="str">
        <f t="shared" si="2"/>
        <v/>
      </c>
      <c r="L100" s="38" t="str">
        <f t="shared" si="3"/>
        <v/>
      </c>
    </row>
    <row r="101" spans="2:12" ht="14.25">
      <c r="B101" s="69" t="s">
        <v>125</v>
      </c>
      <c r="C101" s="72"/>
      <c r="D101" s="71"/>
      <c r="E101" s="36"/>
      <c r="F101" s="37"/>
      <c r="G101" s="36"/>
      <c r="H101" s="37"/>
      <c r="K101" s="38" t="str">
        <f t="shared" si="2"/>
        <v/>
      </c>
      <c r="L101" s="38" t="str">
        <f t="shared" si="3"/>
        <v/>
      </c>
    </row>
    <row r="102" spans="2:12" ht="14.25">
      <c r="B102" s="69" t="s">
        <v>126</v>
      </c>
      <c r="C102" s="72"/>
      <c r="D102" s="71"/>
      <c r="E102" s="36"/>
      <c r="F102" s="37"/>
      <c r="G102" s="36"/>
      <c r="H102" s="37"/>
      <c r="K102" s="38" t="str">
        <f t="shared" si="2"/>
        <v/>
      </c>
      <c r="L102" s="38" t="str">
        <f t="shared" si="3"/>
        <v/>
      </c>
    </row>
    <row r="103" spans="2:12" ht="14.25">
      <c r="B103" s="69" t="s">
        <v>127</v>
      </c>
      <c r="C103" s="72"/>
      <c r="D103" s="71"/>
      <c r="E103" s="36"/>
      <c r="F103" s="37"/>
      <c r="G103" s="36"/>
      <c r="H103" s="37"/>
      <c r="K103" s="38" t="str">
        <f t="shared" si="2"/>
        <v/>
      </c>
      <c r="L103" s="38" t="str">
        <f t="shared" si="3"/>
        <v/>
      </c>
    </row>
    <row r="104" spans="2:12" ht="14.25">
      <c r="B104" s="69" t="s">
        <v>128</v>
      </c>
      <c r="C104" s="72"/>
      <c r="D104" s="71"/>
      <c r="E104" s="36"/>
      <c r="F104" s="37"/>
      <c r="G104" s="36"/>
      <c r="H104" s="37"/>
      <c r="K104" s="38" t="str">
        <f t="shared" si="2"/>
        <v/>
      </c>
      <c r="L104" s="38" t="str">
        <f t="shared" si="3"/>
        <v/>
      </c>
    </row>
    <row r="105" spans="2:12" ht="14.25">
      <c r="B105" s="69" t="s">
        <v>129</v>
      </c>
      <c r="C105" s="72"/>
      <c r="D105" s="71"/>
      <c r="E105" s="36"/>
      <c r="F105" s="37"/>
      <c r="G105" s="36"/>
      <c r="H105" s="37"/>
      <c r="K105" s="38" t="str">
        <f t="shared" si="2"/>
        <v/>
      </c>
      <c r="L105" s="38" t="str">
        <f t="shared" si="3"/>
        <v/>
      </c>
    </row>
    <row r="106" spans="2:12" ht="14.25">
      <c r="B106" s="69" t="s">
        <v>130</v>
      </c>
      <c r="C106" s="72"/>
      <c r="D106" s="71"/>
      <c r="E106" s="36"/>
      <c r="F106" s="37"/>
      <c r="G106" s="36"/>
      <c r="H106" s="37"/>
      <c r="K106" s="38" t="str">
        <f t="shared" si="2"/>
        <v/>
      </c>
      <c r="L106" s="38" t="str">
        <f t="shared" si="3"/>
        <v/>
      </c>
    </row>
    <row r="107" spans="2:12" ht="14.25">
      <c r="B107" s="69" t="s">
        <v>131</v>
      </c>
      <c r="C107" s="72"/>
      <c r="D107" s="71"/>
      <c r="E107" s="36"/>
      <c r="F107" s="37"/>
      <c r="G107" s="36"/>
      <c r="H107" s="37"/>
      <c r="K107" s="38" t="str">
        <f t="shared" si="2"/>
        <v/>
      </c>
      <c r="L107" s="38" t="str">
        <f t="shared" si="3"/>
        <v/>
      </c>
    </row>
    <row r="108" spans="2:12" ht="14.25">
      <c r="B108" s="69" t="s">
        <v>132</v>
      </c>
      <c r="C108" s="72"/>
      <c r="D108" s="71"/>
      <c r="E108" s="36"/>
      <c r="F108" s="37"/>
      <c r="G108" s="36"/>
      <c r="H108" s="37"/>
      <c r="K108" s="38" t="str">
        <f t="shared" si="2"/>
        <v/>
      </c>
      <c r="L108" s="38" t="str">
        <f t="shared" si="3"/>
        <v/>
      </c>
    </row>
    <row r="109" spans="2:12" ht="14.25">
      <c r="B109" s="69" t="s">
        <v>133</v>
      </c>
      <c r="C109" s="72"/>
      <c r="D109" s="71"/>
      <c r="E109" s="36"/>
      <c r="F109" s="37"/>
      <c r="G109" s="36"/>
      <c r="H109" s="37"/>
      <c r="K109" s="38" t="str">
        <f t="shared" si="2"/>
        <v/>
      </c>
      <c r="L109" s="38" t="str">
        <f t="shared" si="3"/>
        <v/>
      </c>
    </row>
    <row r="110" spans="2:12" ht="14.25">
      <c r="B110" s="69" t="s">
        <v>134</v>
      </c>
      <c r="C110" s="72"/>
      <c r="D110" s="71"/>
      <c r="E110" s="36"/>
      <c r="F110" s="37"/>
      <c r="G110" s="36"/>
      <c r="H110" s="37"/>
      <c r="K110" s="38" t="str">
        <f t="shared" si="2"/>
        <v/>
      </c>
      <c r="L110" s="38" t="str">
        <f t="shared" si="3"/>
        <v/>
      </c>
    </row>
    <row r="111" spans="2:12" ht="14.25">
      <c r="B111" s="69" t="s">
        <v>135</v>
      </c>
      <c r="C111" s="72"/>
      <c r="D111" s="71"/>
      <c r="E111" s="36"/>
      <c r="F111" s="37"/>
      <c r="G111" s="36"/>
      <c r="H111" s="37"/>
      <c r="K111" s="38" t="str">
        <f t="shared" si="2"/>
        <v/>
      </c>
      <c r="L111" s="38" t="str">
        <f t="shared" si="3"/>
        <v/>
      </c>
    </row>
    <row r="112" spans="2:12" ht="14.25">
      <c r="B112" s="69" t="s">
        <v>136</v>
      </c>
      <c r="C112" s="72"/>
      <c r="D112" s="71"/>
      <c r="E112" s="36"/>
      <c r="F112" s="37"/>
      <c r="G112" s="36"/>
      <c r="H112" s="37"/>
      <c r="K112" s="38" t="str">
        <f t="shared" si="2"/>
        <v/>
      </c>
      <c r="L112" s="38" t="str">
        <f t="shared" si="3"/>
        <v/>
      </c>
    </row>
    <row r="113" spans="2:12" ht="14.25">
      <c r="B113" s="69" t="s">
        <v>137</v>
      </c>
      <c r="C113" s="72"/>
      <c r="D113" s="71"/>
      <c r="E113" s="36"/>
      <c r="F113" s="37"/>
      <c r="G113" s="36"/>
      <c r="H113" s="37"/>
      <c r="K113" s="38" t="str">
        <f t="shared" si="2"/>
        <v/>
      </c>
      <c r="L113" s="38" t="str">
        <f t="shared" si="3"/>
        <v/>
      </c>
    </row>
    <row r="114" spans="2:12" ht="14.25">
      <c r="B114" s="69" t="s">
        <v>138</v>
      </c>
      <c r="C114" s="72"/>
      <c r="D114" s="71"/>
      <c r="E114" s="36"/>
      <c r="F114" s="37"/>
      <c r="G114" s="36"/>
      <c r="H114" s="37"/>
      <c r="K114" s="38" t="str">
        <f t="shared" si="2"/>
        <v/>
      </c>
      <c r="L114" s="38" t="str">
        <f t="shared" si="3"/>
        <v/>
      </c>
    </row>
    <row r="115" spans="2:12" ht="14.25">
      <c r="B115" s="69" t="s">
        <v>139</v>
      </c>
      <c r="C115" s="72"/>
      <c r="D115" s="71"/>
      <c r="E115" s="36"/>
      <c r="F115" s="37"/>
      <c r="G115" s="36"/>
      <c r="H115" s="37"/>
      <c r="K115" s="38" t="str">
        <f t="shared" si="2"/>
        <v/>
      </c>
      <c r="L115" s="38" t="str">
        <f t="shared" si="3"/>
        <v/>
      </c>
    </row>
    <row r="116" spans="2:12" ht="14.25">
      <c r="B116" s="69" t="s">
        <v>140</v>
      </c>
      <c r="C116" s="72"/>
      <c r="D116" s="71"/>
      <c r="E116" s="36"/>
      <c r="F116" s="37"/>
      <c r="G116" s="36"/>
      <c r="H116" s="37"/>
      <c r="K116" s="38" t="str">
        <f t="shared" si="2"/>
        <v/>
      </c>
      <c r="L116" s="38" t="str">
        <f t="shared" si="3"/>
        <v/>
      </c>
    </row>
    <row r="117" spans="2:12" ht="15" thickBot="1">
      <c r="B117" s="69" t="s">
        <v>141</v>
      </c>
      <c r="C117" s="75"/>
      <c r="D117" s="71"/>
      <c r="E117" s="36"/>
      <c r="F117" s="37"/>
      <c r="G117" s="36"/>
      <c r="H117" s="37"/>
      <c r="K117" s="38" t="str">
        <f t="shared" si="2"/>
        <v/>
      </c>
      <c r="L117" s="38" t="str">
        <f t="shared" si="3"/>
        <v/>
      </c>
    </row>
  </sheetData>
  <sheetProtection algorithmName="SHA-512" hashValue="GJhRaOCgmq55Fi3ZbLKME2t9ZPK+40WKGAdrciN2GatPOEuWzByD4stbZE5JsY4CGHArvmT/06GpaVxoZPC4hg==" saltValue="z5C4USKhBkos/izJVDsZdQ==" spinCount="100000" sheet="1" objects="1" scenarios="1"/>
  <protectedRanges>
    <protectedRange sqref="A1:I117" name="範囲1"/>
  </protectedRanges>
  <mergeCells count="4">
    <mergeCell ref="B16:B17"/>
    <mergeCell ref="C16:F16"/>
    <mergeCell ref="G16:H16"/>
    <mergeCell ref="C3:E3"/>
  </mergeCells>
  <phoneticPr fontId="2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 fitToPage="1"/>
  </sheetPr>
  <dimension ref="A1:L109"/>
  <sheetViews>
    <sheetView showGridLines="0" tabSelected="1" zoomScale="85" zoomScaleNormal="85" zoomScaleSheetLayoutView="85" workbookViewId="0">
      <selection activeCell="H13" sqref="H13"/>
    </sheetView>
  </sheetViews>
  <sheetFormatPr defaultRowHeight="20.100000000000001" customHeight="1"/>
  <cols>
    <col min="1" max="1" width="15.125" style="4" customWidth="1"/>
    <col min="2" max="2" width="3.625" style="2" customWidth="1"/>
    <col min="3" max="3" width="15.125" style="4" customWidth="1"/>
    <col min="4" max="4" width="3.625" style="4" customWidth="1"/>
    <col min="5" max="5" width="15.125" style="4" customWidth="1"/>
    <col min="6" max="8" width="17.125" style="4" customWidth="1"/>
    <col min="9" max="10" width="15.125" style="4" customWidth="1"/>
    <col min="11" max="11" width="18.75" style="4" customWidth="1"/>
    <col min="12" max="12" width="6.125" style="4" customWidth="1"/>
    <col min="13" max="13" width="9" style="4"/>
    <col min="14" max="14" width="17.625" style="4" bestFit="1" customWidth="1"/>
    <col min="15" max="16384" width="9" style="4"/>
  </cols>
  <sheetData>
    <row r="1" spans="1:12" ht="20.100000000000001" customHeight="1">
      <c r="A1" s="1" t="s">
        <v>17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0.100000000000001" customHeight="1" thickBot="1">
      <c r="A2" s="1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0.100000000000001" customHeight="1" thickBot="1">
      <c r="A3" s="42" t="s">
        <v>40</v>
      </c>
      <c r="C3" s="104" t="str">
        <f>IF(入力用シート!C3="","",入力用シート!C3)</f>
        <v/>
      </c>
      <c r="D3" s="105"/>
      <c r="E3" s="105"/>
      <c r="F3" s="105"/>
      <c r="G3" s="105"/>
      <c r="H3" s="105"/>
      <c r="I3" s="105"/>
      <c r="J3" s="106"/>
      <c r="K3" s="3"/>
      <c r="L3" s="3"/>
    </row>
    <row r="4" spans="1:12" ht="20.100000000000001" customHeight="1">
      <c r="A4" s="5"/>
      <c r="C4" s="5"/>
      <c r="D4" s="5"/>
      <c r="E4" s="5"/>
      <c r="F4" s="3"/>
      <c r="G4" s="3"/>
      <c r="H4" s="3"/>
      <c r="I4" s="3"/>
      <c r="J4" s="3"/>
      <c r="K4" s="3"/>
      <c r="L4" s="3"/>
    </row>
    <row r="5" spans="1:12" ht="20.100000000000001" customHeight="1" thickBot="1">
      <c r="A5" s="6" t="s">
        <v>0</v>
      </c>
      <c r="B5" s="3"/>
      <c r="C5" s="7" t="s">
        <v>6</v>
      </c>
      <c r="D5" s="7"/>
      <c r="E5" s="7"/>
      <c r="G5" s="3"/>
      <c r="H5" s="3"/>
      <c r="I5" s="3"/>
      <c r="J5" s="102" t="s">
        <v>12</v>
      </c>
    </row>
    <row r="6" spans="1:12" ht="20.100000000000001" customHeight="1" thickBot="1">
      <c r="A6" s="43" t="str">
        <f>入力用シート!L6</f>
        <v/>
      </c>
      <c r="B6" s="6" t="s">
        <v>1</v>
      </c>
      <c r="C6" s="8">
        <f>COUNT(A10:A109)</f>
        <v>0</v>
      </c>
      <c r="D6" s="6" t="s">
        <v>3</v>
      </c>
      <c r="E6" s="107" t="s">
        <v>144</v>
      </c>
      <c r="F6" s="107"/>
      <c r="G6" s="107"/>
      <c r="H6" s="107"/>
      <c r="I6" s="107"/>
      <c r="J6" s="103"/>
    </row>
    <row r="7" spans="1:12" ht="20.100000000000001" customHeight="1" thickBot="1">
      <c r="A7" s="9" t="s">
        <v>2</v>
      </c>
      <c r="B7" s="3"/>
      <c r="C7" s="3"/>
      <c r="E7" s="107"/>
      <c r="F7" s="107"/>
      <c r="G7" s="107"/>
      <c r="H7" s="107"/>
      <c r="I7" s="107"/>
      <c r="J7" s="8">
        <f>COUNT(J10:J109)</f>
        <v>0</v>
      </c>
      <c r="K7" s="6" t="s">
        <v>3</v>
      </c>
    </row>
    <row r="8" spans="1:12" ht="20.100000000000001" customHeight="1">
      <c r="A8" s="10"/>
      <c r="B8" s="10"/>
      <c r="C8" s="3"/>
      <c r="E8" s="107"/>
      <c r="F8" s="107"/>
      <c r="G8" s="107"/>
      <c r="H8" s="107"/>
      <c r="I8" s="107"/>
      <c r="K8" s="7"/>
    </row>
    <row r="9" spans="1:12" ht="60" customHeight="1" thickBot="1">
      <c r="A9" s="20" t="s">
        <v>18</v>
      </c>
      <c r="C9" s="11" t="s">
        <v>5</v>
      </c>
      <c r="D9" s="12"/>
      <c r="E9" s="11" t="s">
        <v>4</v>
      </c>
      <c r="F9" s="11" t="s">
        <v>13</v>
      </c>
      <c r="G9" s="11" t="s">
        <v>14</v>
      </c>
      <c r="H9" s="11" t="s">
        <v>15</v>
      </c>
      <c r="I9" s="11" t="s">
        <v>7</v>
      </c>
      <c r="J9" s="11" t="s">
        <v>10</v>
      </c>
      <c r="K9" s="24" t="s">
        <v>19</v>
      </c>
    </row>
    <row r="10" spans="1:12" ht="20.100000000000001" customHeight="1" thickBot="1">
      <c r="A10" s="44" t="str">
        <f>IF(入力用シート!L18="","",IF(OR(入力用シート!L18&lt;結果表示用シート!$K$17,入力用シート!L18&gt;$A$6),"",入力用シート!L18))</f>
        <v/>
      </c>
      <c r="C10" s="88" t="e">
        <f>ROUND(AVERAGE(A10:A109),4)</f>
        <v>#DIV/0!</v>
      </c>
      <c r="D10" s="6" t="s">
        <v>1</v>
      </c>
      <c r="E10" s="85" t="str">
        <f>IF(A10="","",A10-$C$10)</f>
        <v/>
      </c>
      <c r="F10" s="13" t="str">
        <f>IF(A10="","",E10^2)</f>
        <v/>
      </c>
      <c r="G10" s="14">
        <f>SUM(F10:F109)</f>
        <v>0</v>
      </c>
      <c r="H10" s="15" t="e">
        <f>G10/C6</f>
        <v>#DIV/0!</v>
      </c>
      <c r="I10" s="89" t="e">
        <f>ROUND(STDEVP(A10:A109),4)</f>
        <v>#DIV/0!</v>
      </c>
      <c r="J10" s="13" t="str">
        <f t="shared" ref="J10:J41" si="0">IF(A10="","",(IF(A10&lt;$I$15,"",(IF(A10&gt;$I$18,"",A10)))))</f>
        <v/>
      </c>
      <c r="K10" s="23" t="e">
        <f>ROUNDDOWN(AVERAGE(J10:J109),0)</f>
        <v>#DIV/0!</v>
      </c>
    </row>
    <row r="11" spans="1:12" ht="20.100000000000001" customHeight="1" thickBot="1">
      <c r="A11" s="44" t="str">
        <f>IF(入力用シート!L19="","",IF(OR(入力用シート!L19&lt;結果表示用シート!$K$17,入力用シート!L19&gt;$A$6),"",入力用シート!L19))</f>
        <v/>
      </c>
      <c r="C11" s="90" t="s">
        <v>142</v>
      </c>
      <c r="D11" s="2"/>
      <c r="E11" s="86" t="str">
        <f t="shared" ref="E11:E74" si="1">IF(A11="","",A11-$C$10)</f>
        <v/>
      </c>
      <c r="F11" s="16" t="str">
        <f t="shared" ref="F11:F108" si="2">IF(A11="","",E11^2)</f>
        <v/>
      </c>
      <c r="G11" s="2"/>
      <c r="H11" s="2"/>
      <c r="I11" s="90" t="s">
        <v>142</v>
      </c>
      <c r="J11" s="16" t="str">
        <f t="shared" si="0"/>
        <v/>
      </c>
      <c r="K11" s="22" t="s">
        <v>11</v>
      </c>
    </row>
    <row r="12" spans="1:12" ht="20.100000000000001" customHeight="1" thickBot="1">
      <c r="A12" s="44" t="str">
        <f>IF(入力用シート!L20="","",IF(OR(入力用シート!L20&lt;結果表示用シート!$K$17,入力用シート!L20&gt;$A$6),"",入力用シート!L20))</f>
        <v/>
      </c>
      <c r="C12" s="91" t="s">
        <v>143</v>
      </c>
      <c r="D12" s="2"/>
      <c r="E12" s="86" t="str">
        <f t="shared" si="1"/>
        <v/>
      </c>
      <c r="F12" s="16" t="str">
        <f t="shared" si="2"/>
        <v/>
      </c>
      <c r="G12" s="2"/>
      <c r="H12" s="2"/>
      <c r="I12" s="91" t="s">
        <v>143</v>
      </c>
      <c r="J12" s="16" t="str">
        <f t="shared" si="0"/>
        <v/>
      </c>
      <c r="K12" s="9" t="s">
        <v>2</v>
      </c>
    </row>
    <row r="13" spans="1:12" ht="20.100000000000001" customHeight="1" thickBot="1">
      <c r="A13" s="44" t="str">
        <f>IF(入力用シート!L21="","",IF(OR(入力用シート!L21&lt;結果表示用シート!$K$17,入力用シート!L21&gt;$A$6),"",入力用シート!L21))</f>
        <v/>
      </c>
      <c r="C13" s="9" t="s">
        <v>2</v>
      </c>
      <c r="D13" s="10"/>
      <c r="E13" s="86" t="str">
        <f t="shared" si="1"/>
        <v/>
      </c>
      <c r="F13" s="16" t="str">
        <f t="shared" si="2"/>
        <v/>
      </c>
      <c r="G13" s="2"/>
      <c r="H13" s="2"/>
      <c r="J13" s="16" t="str">
        <f t="shared" si="0"/>
        <v/>
      </c>
      <c r="K13" s="4" t="s">
        <v>145</v>
      </c>
    </row>
    <row r="14" spans="1:12" ht="20.100000000000001" customHeight="1" thickBot="1">
      <c r="A14" s="44" t="str">
        <f>IF(入力用シート!L22="","",IF(OR(入力用シート!L22&lt;結果表示用シート!$K$17,入力用シート!L22&gt;$A$6),"",入力用シート!L22))</f>
        <v/>
      </c>
      <c r="D14" s="10"/>
      <c r="E14" s="86" t="str">
        <f t="shared" si="1"/>
        <v/>
      </c>
      <c r="F14" s="16" t="str">
        <f t="shared" si="2"/>
        <v/>
      </c>
      <c r="G14" s="2"/>
      <c r="H14" s="2"/>
      <c r="I14" s="17" t="s">
        <v>8</v>
      </c>
      <c r="J14" s="16" t="str">
        <f t="shared" si="0"/>
        <v/>
      </c>
      <c r="K14" s="92" t="e">
        <f>ROUNDDOWN(A6*0.92,0)</f>
        <v>#VALUE!</v>
      </c>
    </row>
    <row r="15" spans="1:12" ht="20.100000000000001" customHeight="1" thickBot="1">
      <c r="A15" s="44" t="str">
        <f>IF(入力用シート!L23="","",IF(OR(入力用シート!L23&lt;結果表示用シート!$K$17,入力用シート!L23&gt;$A$6),"",入力用シート!L23))</f>
        <v/>
      </c>
      <c r="C15" s="10"/>
      <c r="D15" s="10"/>
      <c r="E15" s="86" t="str">
        <f t="shared" si="1"/>
        <v/>
      </c>
      <c r="F15" s="16" t="str">
        <f>IF(A15="","",E15^2)</f>
        <v/>
      </c>
      <c r="G15" s="2"/>
      <c r="H15" s="2"/>
      <c r="I15" s="18" t="e">
        <f>ROUNDUP(C10-I10,0)</f>
        <v>#DIV/0!</v>
      </c>
      <c r="J15" s="16" t="str">
        <f t="shared" si="0"/>
        <v/>
      </c>
      <c r="K15" s="4" t="s">
        <v>146</v>
      </c>
    </row>
    <row r="16" spans="1:12" ht="20.100000000000001" customHeight="1" thickBot="1">
      <c r="A16" s="44" t="str">
        <f>IF(入力用シート!L24="","",IF(OR(入力用シート!L24&lt;結果表示用シート!$K$17,入力用シート!L24&gt;$A$6),"",入力用シート!L24))</f>
        <v/>
      </c>
      <c r="C16" s="10"/>
      <c r="D16" s="10"/>
      <c r="E16" s="86" t="str">
        <f t="shared" si="1"/>
        <v/>
      </c>
      <c r="F16" s="16" t="str">
        <f t="shared" si="2"/>
        <v/>
      </c>
      <c r="G16" s="2"/>
      <c r="H16" s="2"/>
      <c r="I16" s="21" t="s">
        <v>16</v>
      </c>
      <c r="J16" s="16" t="str">
        <f t="shared" si="0"/>
        <v/>
      </c>
      <c r="L16" s="10"/>
    </row>
    <row r="17" spans="1:12" ht="20.100000000000001" customHeight="1" thickBot="1">
      <c r="A17" s="44" t="str">
        <f>IF(入力用シート!L25="","",IF(OR(入力用シート!L25&lt;結果表示用シート!$K$17,入力用シート!L25&gt;$A$6),"",入力用シート!L25))</f>
        <v/>
      </c>
      <c r="C17" s="10"/>
      <c r="D17" s="10"/>
      <c r="E17" s="86" t="str">
        <f t="shared" si="1"/>
        <v/>
      </c>
      <c r="F17" s="16" t="str">
        <f t="shared" si="2"/>
        <v/>
      </c>
      <c r="G17" s="2"/>
      <c r="H17" s="2"/>
      <c r="I17" s="17" t="s">
        <v>9</v>
      </c>
      <c r="J17" s="16" t="str">
        <f t="shared" si="0"/>
        <v/>
      </c>
      <c r="K17" s="93" t="e">
        <f>ROUNDUP(A6*0.75,0)</f>
        <v>#VALUE!</v>
      </c>
      <c r="L17" s="10"/>
    </row>
    <row r="18" spans="1:12" ht="20.100000000000001" customHeight="1" thickBot="1">
      <c r="A18" s="44" t="str">
        <f>IF(入力用シート!L26="","",IF(OR(入力用シート!L26&lt;結果表示用シート!$K$17,入力用シート!L26&gt;$A$6),"",入力用シート!L26))</f>
        <v/>
      </c>
      <c r="C18" s="10"/>
      <c r="D18" s="10"/>
      <c r="E18" s="86" t="str">
        <f t="shared" si="1"/>
        <v/>
      </c>
      <c r="F18" s="16" t="str">
        <f t="shared" si="2"/>
        <v/>
      </c>
      <c r="G18" s="2"/>
      <c r="H18" s="2"/>
      <c r="I18" s="18" t="e">
        <f>ROUNDDOWN(C10+I10,0)</f>
        <v>#DIV/0!</v>
      </c>
      <c r="J18" s="16" t="str">
        <f t="shared" si="0"/>
        <v/>
      </c>
      <c r="K18" s="4" t="s">
        <v>147</v>
      </c>
      <c r="L18" s="10"/>
    </row>
    <row r="19" spans="1:12" ht="20.100000000000001" customHeight="1" thickBot="1">
      <c r="A19" s="44" t="str">
        <f>IF(入力用シート!L27="","",IF(OR(入力用シート!L27&lt;結果表示用シート!$K$17,入力用シート!L27&gt;$A$6),"",入力用シート!L27))</f>
        <v/>
      </c>
      <c r="C19" s="10"/>
      <c r="D19" s="10"/>
      <c r="E19" s="86" t="str">
        <f t="shared" si="1"/>
        <v/>
      </c>
      <c r="F19" s="16" t="str">
        <f t="shared" si="2"/>
        <v/>
      </c>
      <c r="G19" s="2"/>
      <c r="H19" s="2"/>
      <c r="I19" s="21" t="s">
        <v>11</v>
      </c>
      <c r="J19" s="16" t="str">
        <f t="shared" si="0"/>
        <v/>
      </c>
    </row>
    <row r="20" spans="1:12" ht="20.100000000000001" customHeight="1" thickBot="1">
      <c r="A20" s="44" t="str">
        <f>IF(入力用シート!L28="","",IF(OR(入力用シート!L28&lt;結果表示用シート!$K$17,入力用シート!L28&gt;$A$6),"",入力用シート!L28))</f>
        <v/>
      </c>
      <c r="C20" s="10"/>
      <c r="D20" s="10"/>
      <c r="E20" s="86" t="str">
        <f t="shared" si="1"/>
        <v/>
      </c>
      <c r="F20" s="16" t="str">
        <f t="shared" si="2"/>
        <v/>
      </c>
      <c r="G20" s="2"/>
      <c r="H20" s="2"/>
      <c r="I20" s="2"/>
      <c r="J20" s="16" t="str">
        <f t="shared" si="0"/>
        <v/>
      </c>
    </row>
    <row r="21" spans="1:12" ht="20.100000000000001" customHeight="1" thickBot="1">
      <c r="A21" s="44" t="str">
        <f>IF(入力用シート!L29="","",IF(OR(入力用シート!L29&lt;結果表示用シート!$K$17,入力用シート!L29&gt;$A$6),"",入力用シート!L29))</f>
        <v/>
      </c>
      <c r="C21" s="10"/>
      <c r="D21" s="10"/>
      <c r="E21" s="86" t="str">
        <f t="shared" si="1"/>
        <v/>
      </c>
      <c r="F21" s="16" t="str">
        <f t="shared" si="2"/>
        <v/>
      </c>
      <c r="G21" s="2"/>
      <c r="H21" s="2"/>
      <c r="I21" s="2"/>
      <c r="J21" s="16" t="str">
        <f t="shared" si="0"/>
        <v/>
      </c>
    </row>
    <row r="22" spans="1:12" ht="20.100000000000001" customHeight="1" thickBot="1">
      <c r="A22" s="44" t="str">
        <f>IF(入力用シート!L30="","",IF(OR(入力用シート!L30&lt;結果表示用シート!$K$17,入力用シート!L30&gt;$A$6),"",入力用シート!L30))</f>
        <v/>
      </c>
      <c r="C22" s="2"/>
      <c r="D22" s="2"/>
      <c r="E22" s="86" t="str">
        <f t="shared" si="1"/>
        <v/>
      </c>
      <c r="F22" s="16" t="str">
        <f t="shared" si="2"/>
        <v/>
      </c>
      <c r="G22" s="2"/>
      <c r="H22" s="2"/>
      <c r="I22" s="2"/>
      <c r="J22" s="16" t="str">
        <f t="shared" si="0"/>
        <v/>
      </c>
    </row>
    <row r="23" spans="1:12" ht="20.100000000000001" customHeight="1" thickBot="1">
      <c r="A23" s="44" t="str">
        <f>IF(入力用シート!L31="","",IF(OR(入力用シート!L31&lt;結果表示用シート!$K$17,入力用シート!L31&gt;$A$6),"",入力用シート!L31))</f>
        <v/>
      </c>
      <c r="C23" s="2"/>
      <c r="D23" s="2"/>
      <c r="E23" s="86" t="str">
        <f t="shared" si="1"/>
        <v/>
      </c>
      <c r="F23" s="16" t="str">
        <f t="shared" si="2"/>
        <v/>
      </c>
      <c r="G23" s="2"/>
      <c r="H23" s="2"/>
      <c r="I23" s="2"/>
      <c r="J23" s="16" t="str">
        <f t="shared" si="0"/>
        <v/>
      </c>
    </row>
    <row r="24" spans="1:12" ht="20.100000000000001" customHeight="1" thickBot="1">
      <c r="A24" s="44" t="str">
        <f>IF(入力用シート!L32="","",IF(OR(入力用シート!L32&lt;結果表示用シート!$K$17,入力用シート!L32&gt;$A$6),"",入力用シート!L32))</f>
        <v/>
      </c>
      <c r="C24" s="2"/>
      <c r="D24" s="2"/>
      <c r="E24" s="86" t="str">
        <f t="shared" si="1"/>
        <v/>
      </c>
      <c r="F24" s="16" t="str">
        <f t="shared" si="2"/>
        <v/>
      </c>
      <c r="G24" s="2"/>
      <c r="H24" s="2"/>
      <c r="I24" s="2"/>
      <c r="J24" s="16" t="str">
        <f t="shared" si="0"/>
        <v/>
      </c>
    </row>
    <row r="25" spans="1:12" ht="20.100000000000001" customHeight="1" thickBot="1">
      <c r="A25" s="44" t="str">
        <f>IF(入力用シート!L33="","",IF(OR(入力用シート!L33&lt;結果表示用シート!$K$17,入力用シート!L33&gt;$A$6),"",入力用シート!L33))</f>
        <v/>
      </c>
      <c r="C25" s="2"/>
      <c r="D25" s="2"/>
      <c r="E25" s="86" t="str">
        <f t="shared" si="1"/>
        <v/>
      </c>
      <c r="F25" s="16" t="str">
        <f t="shared" si="2"/>
        <v/>
      </c>
      <c r="G25" s="2"/>
      <c r="H25" s="2"/>
      <c r="I25" s="2"/>
      <c r="J25" s="16" t="str">
        <f t="shared" si="0"/>
        <v/>
      </c>
    </row>
    <row r="26" spans="1:12" ht="20.100000000000001" customHeight="1" thickBot="1">
      <c r="A26" s="44" t="str">
        <f>IF(入力用シート!L34="","",IF(OR(入力用シート!L34&lt;結果表示用シート!$K$17,入力用シート!L34&gt;$A$6),"",入力用シート!L34))</f>
        <v/>
      </c>
      <c r="C26" s="2"/>
      <c r="D26" s="2"/>
      <c r="E26" s="86" t="str">
        <f t="shared" si="1"/>
        <v/>
      </c>
      <c r="F26" s="16" t="str">
        <f t="shared" si="2"/>
        <v/>
      </c>
      <c r="G26" s="2"/>
      <c r="H26" s="2"/>
      <c r="I26" s="2"/>
      <c r="J26" s="16" t="str">
        <f t="shared" si="0"/>
        <v/>
      </c>
    </row>
    <row r="27" spans="1:12" ht="20.100000000000001" customHeight="1" thickBot="1">
      <c r="A27" s="44" t="str">
        <f>IF(入力用シート!L35="","",IF(OR(入力用シート!L35&lt;結果表示用シート!$K$17,入力用シート!L35&gt;$A$6),"",入力用シート!L35))</f>
        <v/>
      </c>
      <c r="C27" s="2"/>
      <c r="D27" s="2"/>
      <c r="E27" s="86" t="str">
        <f t="shared" si="1"/>
        <v/>
      </c>
      <c r="F27" s="16" t="str">
        <f t="shared" si="2"/>
        <v/>
      </c>
      <c r="G27" s="2"/>
      <c r="H27" s="2"/>
      <c r="I27" s="2"/>
      <c r="J27" s="16" t="str">
        <f t="shared" si="0"/>
        <v/>
      </c>
    </row>
    <row r="28" spans="1:12" ht="20.100000000000001" customHeight="1" thickBot="1">
      <c r="A28" s="44" t="str">
        <f>IF(入力用シート!L36="","",IF(OR(入力用シート!L36&lt;結果表示用シート!$K$17,入力用シート!L36&gt;$A$6),"",入力用シート!L36))</f>
        <v/>
      </c>
      <c r="C28" s="2"/>
      <c r="D28" s="2"/>
      <c r="E28" s="86" t="str">
        <f t="shared" si="1"/>
        <v/>
      </c>
      <c r="F28" s="16" t="str">
        <f t="shared" si="2"/>
        <v/>
      </c>
      <c r="G28" s="2"/>
      <c r="H28" s="2"/>
      <c r="I28" s="2"/>
      <c r="J28" s="16" t="str">
        <f t="shared" si="0"/>
        <v/>
      </c>
    </row>
    <row r="29" spans="1:12" ht="20.100000000000001" customHeight="1" thickBot="1">
      <c r="A29" s="44" t="str">
        <f>IF(入力用シート!L37="","",IF(OR(入力用シート!L37&lt;結果表示用シート!$K$17,入力用シート!L37&gt;$A$6),"",入力用シート!L37))</f>
        <v/>
      </c>
      <c r="C29" s="2"/>
      <c r="D29" s="2"/>
      <c r="E29" s="86" t="str">
        <f t="shared" si="1"/>
        <v/>
      </c>
      <c r="F29" s="16" t="str">
        <f t="shared" si="2"/>
        <v/>
      </c>
      <c r="G29" s="2"/>
      <c r="H29" s="2"/>
      <c r="I29" s="2"/>
      <c r="J29" s="16" t="str">
        <f t="shared" si="0"/>
        <v/>
      </c>
    </row>
    <row r="30" spans="1:12" ht="20.100000000000001" customHeight="1" thickBot="1">
      <c r="A30" s="44" t="str">
        <f>IF(入力用シート!L38="","",IF(OR(入力用シート!L38&lt;結果表示用シート!$K$17,入力用シート!L38&gt;$A$6),"",入力用シート!L38))</f>
        <v/>
      </c>
      <c r="C30" s="2"/>
      <c r="D30" s="2"/>
      <c r="E30" s="86" t="str">
        <f t="shared" si="1"/>
        <v/>
      </c>
      <c r="F30" s="16" t="str">
        <f t="shared" si="2"/>
        <v/>
      </c>
      <c r="G30" s="2"/>
      <c r="H30" s="2"/>
      <c r="I30" s="2"/>
      <c r="J30" s="16" t="str">
        <f t="shared" si="0"/>
        <v/>
      </c>
    </row>
    <row r="31" spans="1:12" ht="20.100000000000001" customHeight="1" thickBot="1">
      <c r="A31" s="44" t="str">
        <f>IF(入力用シート!L39="","",IF(OR(入力用シート!L39&lt;結果表示用シート!$K$17,入力用シート!L39&gt;$A$6),"",入力用シート!L39))</f>
        <v/>
      </c>
      <c r="C31" s="2"/>
      <c r="D31" s="2"/>
      <c r="E31" s="86" t="str">
        <f t="shared" si="1"/>
        <v/>
      </c>
      <c r="F31" s="16" t="str">
        <f t="shared" si="2"/>
        <v/>
      </c>
      <c r="G31" s="2"/>
      <c r="H31" s="2"/>
      <c r="I31" s="2"/>
      <c r="J31" s="16" t="str">
        <f t="shared" si="0"/>
        <v/>
      </c>
    </row>
    <row r="32" spans="1:12" ht="20.100000000000001" customHeight="1" thickBot="1">
      <c r="A32" s="44" t="str">
        <f>IF(入力用シート!L40="","",IF(OR(入力用シート!L40&lt;結果表示用シート!$K$17,入力用シート!L40&gt;$A$6),"",入力用シート!L40))</f>
        <v/>
      </c>
      <c r="C32" s="2"/>
      <c r="D32" s="2"/>
      <c r="E32" s="86" t="str">
        <f t="shared" si="1"/>
        <v/>
      </c>
      <c r="F32" s="16" t="str">
        <f t="shared" si="2"/>
        <v/>
      </c>
      <c r="G32" s="2"/>
      <c r="H32" s="2"/>
      <c r="I32" s="2"/>
      <c r="J32" s="16" t="str">
        <f t="shared" si="0"/>
        <v/>
      </c>
    </row>
    <row r="33" spans="1:10" ht="20.100000000000001" customHeight="1" thickBot="1">
      <c r="A33" s="44" t="str">
        <f>IF(入力用シート!L41="","",IF(OR(入力用シート!L41&lt;結果表示用シート!$K$17,入力用シート!L41&gt;$A$6),"",入力用シート!L41))</f>
        <v/>
      </c>
      <c r="C33" s="2"/>
      <c r="D33" s="2"/>
      <c r="E33" s="86" t="str">
        <f t="shared" si="1"/>
        <v/>
      </c>
      <c r="F33" s="16" t="str">
        <f t="shared" si="2"/>
        <v/>
      </c>
      <c r="G33" s="2"/>
      <c r="H33" s="2"/>
      <c r="I33" s="2"/>
      <c r="J33" s="16" t="str">
        <f t="shared" si="0"/>
        <v/>
      </c>
    </row>
    <row r="34" spans="1:10" ht="20.100000000000001" customHeight="1" thickBot="1">
      <c r="A34" s="44" t="str">
        <f>IF(入力用シート!L42="","",IF(OR(入力用シート!L42&lt;結果表示用シート!$K$17,入力用シート!L42&gt;$A$6),"",入力用シート!L42))</f>
        <v/>
      </c>
      <c r="C34" s="2"/>
      <c r="D34" s="2"/>
      <c r="E34" s="86" t="str">
        <f t="shared" si="1"/>
        <v/>
      </c>
      <c r="F34" s="16" t="str">
        <f t="shared" si="2"/>
        <v/>
      </c>
      <c r="G34" s="2"/>
      <c r="H34" s="2"/>
      <c r="I34" s="2"/>
      <c r="J34" s="16" t="str">
        <f t="shared" si="0"/>
        <v/>
      </c>
    </row>
    <row r="35" spans="1:10" ht="20.100000000000001" customHeight="1" thickBot="1">
      <c r="A35" s="44" t="str">
        <f>IF(入力用シート!L43="","",IF(OR(入力用シート!L43&lt;結果表示用シート!$K$17,入力用シート!L43&gt;$A$6),"",入力用シート!L43))</f>
        <v/>
      </c>
      <c r="C35" s="2"/>
      <c r="D35" s="2"/>
      <c r="E35" s="86" t="str">
        <f t="shared" si="1"/>
        <v/>
      </c>
      <c r="F35" s="16" t="str">
        <f t="shared" si="2"/>
        <v/>
      </c>
      <c r="G35" s="2"/>
      <c r="H35" s="2"/>
      <c r="I35" s="2"/>
      <c r="J35" s="16" t="str">
        <f t="shared" si="0"/>
        <v/>
      </c>
    </row>
    <row r="36" spans="1:10" ht="20.100000000000001" customHeight="1" thickBot="1">
      <c r="A36" s="44" t="str">
        <f>IF(入力用シート!L44="","",IF(OR(入力用シート!L44&lt;結果表示用シート!$K$17,入力用シート!L44&gt;$A$6),"",入力用シート!L44))</f>
        <v/>
      </c>
      <c r="C36" s="2"/>
      <c r="D36" s="2"/>
      <c r="E36" s="86" t="str">
        <f t="shared" si="1"/>
        <v/>
      </c>
      <c r="F36" s="16" t="str">
        <f t="shared" si="2"/>
        <v/>
      </c>
      <c r="G36" s="2"/>
      <c r="H36" s="2"/>
      <c r="I36" s="2"/>
      <c r="J36" s="16" t="str">
        <f t="shared" si="0"/>
        <v/>
      </c>
    </row>
    <row r="37" spans="1:10" ht="20.100000000000001" customHeight="1" thickBot="1">
      <c r="A37" s="44" t="str">
        <f>IF(入力用シート!L45="","",IF(OR(入力用シート!L45&lt;結果表示用シート!$K$17,入力用シート!L45&gt;$A$6),"",入力用シート!L45))</f>
        <v/>
      </c>
      <c r="C37" s="2"/>
      <c r="D37" s="2"/>
      <c r="E37" s="86" t="str">
        <f t="shared" si="1"/>
        <v/>
      </c>
      <c r="F37" s="16" t="str">
        <f t="shared" si="2"/>
        <v/>
      </c>
      <c r="G37" s="2"/>
      <c r="H37" s="2"/>
      <c r="I37" s="2"/>
      <c r="J37" s="16" t="str">
        <f t="shared" si="0"/>
        <v/>
      </c>
    </row>
    <row r="38" spans="1:10" ht="20.100000000000001" customHeight="1" thickBot="1">
      <c r="A38" s="44" t="str">
        <f>IF(入力用シート!L46="","",IF(OR(入力用シート!L46&lt;結果表示用シート!$K$17,入力用シート!L46&gt;$A$6),"",入力用シート!L46))</f>
        <v/>
      </c>
      <c r="C38" s="2"/>
      <c r="D38" s="2"/>
      <c r="E38" s="86" t="str">
        <f t="shared" si="1"/>
        <v/>
      </c>
      <c r="F38" s="16" t="str">
        <f t="shared" si="2"/>
        <v/>
      </c>
      <c r="G38" s="2"/>
      <c r="H38" s="2"/>
      <c r="I38" s="2"/>
      <c r="J38" s="16" t="str">
        <f t="shared" si="0"/>
        <v/>
      </c>
    </row>
    <row r="39" spans="1:10" ht="20.100000000000001" customHeight="1" thickBot="1">
      <c r="A39" s="44" t="str">
        <f>IF(入力用シート!L47="","",IF(OR(入力用シート!L47&lt;結果表示用シート!$K$17,入力用シート!L47&gt;$A$6),"",入力用シート!L47))</f>
        <v/>
      </c>
      <c r="C39" s="2"/>
      <c r="D39" s="2"/>
      <c r="E39" s="86" t="str">
        <f t="shared" si="1"/>
        <v/>
      </c>
      <c r="F39" s="16" t="str">
        <f t="shared" si="2"/>
        <v/>
      </c>
      <c r="G39" s="2"/>
      <c r="H39" s="2"/>
      <c r="I39" s="2"/>
      <c r="J39" s="16" t="str">
        <f t="shared" si="0"/>
        <v/>
      </c>
    </row>
    <row r="40" spans="1:10" ht="20.100000000000001" customHeight="1" thickBot="1">
      <c r="A40" s="44" t="str">
        <f>IF(入力用シート!L48="","",IF(OR(入力用シート!L48&lt;結果表示用シート!$K$17,入力用シート!L48&gt;$A$6),"",入力用シート!L48))</f>
        <v/>
      </c>
      <c r="C40" s="2"/>
      <c r="D40" s="2"/>
      <c r="E40" s="86" t="str">
        <f t="shared" si="1"/>
        <v/>
      </c>
      <c r="F40" s="16" t="str">
        <f t="shared" si="2"/>
        <v/>
      </c>
      <c r="G40" s="2"/>
      <c r="H40" s="2"/>
      <c r="I40" s="2"/>
      <c r="J40" s="16" t="str">
        <f t="shared" si="0"/>
        <v/>
      </c>
    </row>
    <row r="41" spans="1:10" ht="20.100000000000001" customHeight="1" thickBot="1">
      <c r="A41" s="44" t="str">
        <f>IF(入力用シート!L49="","",IF(OR(入力用シート!L49&lt;結果表示用シート!$K$17,入力用シート!L49&gt;$A$6),"",入力用シート!L49))</f>
        <v/>
      </c>
      <c r="C41" s="2"/>
      <c r="D41" s="2"/>
      <c r="E41" s="86" t="str">
        <f t="shared" si="1"/>
        <v/>
      </c>
      <c r="F41" s="16" t="str">
        <f t="shared" si="2"/>
        <v/>
      </c>
      <c r="G41" s="2"/>
      <c r="H41" s="2"/>
      <c r="I41" s="2"/>
      <c r="J41" s="16" t="str">
        <f t="shared" si="0"/>
        <v/>
      </c>
    </row>
    <row r="42" spans="1:10" ht="20.100000000000001" customHeight="1" thickBot="1">
      <c r="A42" s="44" t="str">
        <f>IF(入力用シート!L50="","",IF(OR(入力用シート!L50&lt;結果表示用シート!$K$17,入力用シート!L50&gt;$A$6),"",入力用シート!L50))</f>
        <v/>
      </c>
      <c r="C42" s="2"/>
      <c r="D42" s="2"/>
      <c r="E42" s="86" t="str">
        <f t="shared" si="1"/>
        <v/>
      </c>
      <c r="F42" s="16" t="str">
        <f t="shared" si="2"/>
        <v/>
      </c>
      <c r="G42" s="2"/>
      <c r="H42" s="2"/>
      <c r="I42" s="2"/>
      <c r="J42" s="16" t="str">
        <f t="shared" ref="J42:J73" si="3">IF(A42="","",(IF(A42&lt;$I$15,"",(IF(A42&gt;$I$18,"",A42)))))</f>
        <v/>
      </c>
    </row>
    <row r="43" spans="1:10" ht="20.100000000000001" customHeight="1" thickBot="1">
      <c r="A43" s="44" t="str">
        <f>IF(入力用シート!L51="","",IF(OR(入力用シート!L51&lt;結果表示用シート!$K$17,入力用シート!L51&gt;$A$6),"",入力用シート!L51))</f>
        <v/>
      </c>
      <c r="C43" s="2"/>
      <c r="D43" s="2"/>
      <c r="E43" s="86" t="str">
        <f t="shared" si="1"/>
        <v/>
      </c>
      <c r="F43" s="16" t="str">
        <f t="shared" si="2"/>
        <v/>
      </c>
      <c r="G43" s="2"/>
      <c r="H43" s="2"/>
      <c r="I43" s="2"/>
      <c r="J43" s="16" t="str">
        <f t="shared" si="3"/>
        <v/>
      </c>
    </row>
    <row r="44" spans="1:10" ht="20.100000000000001" customHeight="1" thickBot="1">
      <c r="A44" s="44" t="str">
        <f>IF(入力用シート!L52="","",IF(OR(入力用シート!L52&lt;結果表示用シート!$K$17,入力用シート!L52&gt;$A$6),"",入力用シート!L52))</f>
        <v/>
      </c>
      <c r="C44" s="2"/>
      <c r="D44" s="2"/>
      <c r="E44" s="86" t="str">
        <f t="shared" si="1"/>
        <v/>
      </c>
      <c r="F44" s="16" t="str">
        <f t="shared" si="2"/>
        <v/>
      </c>
      <c r="G44" s="2"/>
      <c r="H44" s="2"/>
      <c r="I44" s="2"/>
      <c r="J44" s="16" t="str">
        <f t="shared" si="3"/>
        <v/>
      </c>
    </row>
    <row r="45" spans="1:10" ht="20.100000000000001" customHeight="1" thickBot="1">
      <c r="A45" s="44" t="str">
        <f>IF(入力用シート!L53="","",IF(OR(入力用シート!L53&lt;結果表示用シート!$K$17,入力用シート!L53&gt;$A$6),"",入力用シート!L53))</f>
        <v/>
      </c>
      <c r="C45" s="2"/>
      <c r="D45" s="2"/>
      <c r="E45" s="86" t="str">
        <f t="shared" si="1"/>
        <v/>
      </c>
      <c r="F45" s="16" t="str">
        <f t="shared" si="2"/>
        <v/>
      </c>
      <c r="G45" s="2"/>
      <c r="H45" s="2"/>
      <c r="I45" s="2"/>
      <c r="J45" s="16" t="str">
        <f t="shared" si="3"/>
        <v/>
      </c>
    </row>
    <row r="46" spans="1:10" ht="20.100000000000001" customHeight="1" thickBot="1">
      <c r="A46" s="44" t="str">
        <f>IF(入力用シート!L54="","",IF(OR(入力用シート!L54&lt;結果表示用シート!$K$17,入力用シート!L54&gt;$A$6),"",入力用シート!L54))</f>
        <v/>
      </c>
      <c r="C46" s="2"/>
      <c r="D46" s="2"/>
      <c r="E46" s="86" t="str">
        <f t="shared" si="1"/>
        <v/>
      </c>
      <c r="F46" s="16" t="str">
        <f t="shared" si="2"/>
        <v/>
      </c>
      <c r="G46" s="2"/>
      <c r="H46" s="2"/>
      <c r="I46" s="2"/>
      <c r="J46" s="16" t="str">
        <f t="shared" si="3"/>
        <v/>
      </c>
    </row>
    <row r="47" spans="1:10" ht="20.100000000000001" customHeight="1" thickBot="1">
      <c r="A47" s="44" t="str">
        <f>IF(入力用シート!L55="","",IF(OR(入力用シート!L55&lt;結果表示用シート!$K$17,入力用シート!L55&gt;$A$6),"",入力用シート!L55))</f>
        <v/>
      </c>
      <c r="C47" s="2"/>
      <c r="D47" s="2"/>
      <c r="E47" s="86" t="str">
        <f t="shared" si="1"/>
        <v/>
      </c>
      <c r="F47" s="16" t="str">
        <f t="shared" si="2"/>
        <v/>
      </c>
      <c r="G47" s="2"/>
      <c r="H47" s="2"/>
      <c r="I47" s="2"/>
      <c r="J47" s="16" t="str">
        <f t="shared" si="3"/>
        <v/>
      </c>
    </row>
    <row r="48" spans="1:10" ht="20.100000000000001" customHeight="1" thickBot="1">
      <c r="A48" s="44" t="str">
        <f>IF(入力用シート!L56="","",IF(OR(入力用シート!L56&lt;結果表示用シート!$K$17,入力用シート!L56&gt;$A$6),"",入力用シート!L56))</f>
        <v/>
      </c>
      <c r="C48" s="2"/>
      <c r="D48" s="2"/>
      <c r="E48" s="86" t="str">
        <f t="shared" si="1"/>
        <v/>
      </c>
      <c r="F48" s="16" t="str">
        <f t="shared" si="2"/>
        <v/>
      </c>
      <c r="G48" s="2"/>
      <c r="H48" s="2"/>
      <c r="I48" s="2"/>
      <c r="J48" s="16" t="str">
        <f t="shared" si="3"/>
        <v/>
      </c>
    </row>
    <row r="49" spans="1:10" ht="20.100000000000001" customHeight="1" thickBot="1">
      <c r="A49" s="44" t="str">
        <f>IF(入力用シート!L57="","",IF(OR(入力用シート!L57&lt;結果表示用シート!$K$17,入力用シート!L57&gt;$A$6),"",入力用シート!L57))</f>
        <v/>
      </c>
      <c r="C49" s="2"/>
      <c r="D49" s="2"/>
      <c r="E49" s="86" t="str">
        <f t="shared" si="1"/>
        <v/>
      </c>
      <c r="F49" s="16" t="str">
        <f t="shared" si="2"/>
        <v/>
      </c>
      <c r="G49" s="2"/>
      <c r="H49" s="2"/>
      <c r="I49" s="2"/>
      <c r="J49" s="16" t="str">
        <f t="shared" si="3"/>
        <v/>
      </c>
    </row>
    <row r="50" spans="1:10" ht="20.100000000000001" customHeight="1" thickBot="1">
      <c r="A50" s="44" t="str">
        <f>IF(入力用シート!L58="","",IF(OR(入力用シート!L58&lt;結果表示用シート!$K$17,入力用シート!L58&gt;$A$6),"",入力用シート!L58))</f>
        <v/>
      </c>
      <c r="C50" s="2"/>
      <c r="D50" s="2"/>
      <c r="E50" s="86" t="str">
        <f t="shared" si="1"/>
        <v/>
      </c>
      <c r="F50" s="16" t="str">
        <f t="shared" si="2"/>
        <v/>
      </c>
      <c r="G50" s="2"/>
      <c r="H50" s="2"/>
      <c r="I50" s="2"/>
      <c r="J50" s="16" t="str">
        <f t="shared" si="3"/>
        <v/>
      </c>
    </row>
    <row r="51" spans="1:10" ht="20.100000000000001" customHeight="1" thickBot="1">
      <c r="A51" s="44" t="str">
        <f>IF(入力用シート!L59="","",IF(OR(入力用シート!L59&lt;結果表示用シート!$K$17,入力用シート!L59&gt;$A$6),"",入力用シート!L59))</f>
        <v/>
      </c>
      <c r="C51" s="2"/>
      <c r="D51" s="2"/>
      <c r="E51" s="86" t="str">
        <f t="shared" si="1"/>
        <v/>
      </c>
      <c r="F51" s="16" t="str">
        <f t="shared" si="2"/>
        <v/>
      </c>
      <c r="G51" s="2"/>
      <c r="H51" s="2"/>
      <c r="I51" s="2"/>
      <c r="J51" s="16" t="str">
        <f t="shared" si="3"/>
        <v/>
      </c>
    </row>
    <row r="52" spans="1:10" ht="20.100000000000001" customHeight="1" thickBot="1">
      <c r="A52" s="44" t="str">
        <f>IF(入力用シート!L60="","",IF(OR(入力用シート!L60&lt;結果表示用シート!$K$17,入力用シート!L60&gt;$A$6),"",入力用シート!L60))</f>
        <v/>
      </c>
      <c r="C52" s="2"/>
      <c r="D52" s="2"/>
      <c r="E52" s="86" t="str">
        <f t="shared" si="1"/>
        <v/>
      </c>
      <c r="F52" s="16" t="str">
        <f t="shared" si="2"/>
        <v/>
      </c>
      <c r="G52" s="2"/>
      <c r="H52" s="2"/>
      <c r="I52" s="2"/>
      <c r="J52" s="16" t="str">
        <f t="shared" si="3"/>
        <v/>
      </c>
    </row>
    <row r="53" spans="1:10" ht="20.100000000000001" customHeight="1" thickBot="1">
      <c r="A53" s="44" t="str">
        <f>IF(入力用シート!L61="","",IF(OR(入力用シート!L61&lt;結果表示用シート!$K$17,入力用シート!L61&gt;$A$6),"",入力用シート!L61))</f>
        <v/>
      </c>
      <c r="C53" s="2"/>
      <c r="D53" s="2"/>
      <c r="E53" s="86" t="str">
        <f t="shared" si="1"/>
        <v/>
      </c>
      <c r="F53" s="16" t="str">
        <f t="shared" si="2"/>
        <v/>
      </c>
      <c r="G53" s="2"/>
      <c r="H53" s="2"/>
      <c r="I53" s="2"/>
      <c r="J53" s="16" t="str">
        <f t="shared" si="3"/>
        <v/>
      </c>
    </row>
    <row r="54" spans="1:10" ht="20.100000000000001" customHeight="1" thickBot="1">
      <c r="A54" s="44" t="str">
        <f>IF(入力用シート!L62="","",IF(OR(入力用シート!L62&lt;結果表示用シート!$K$17,入力用シート!L62&gt;$A$6),"",入力用シート!L62))</f>
        <v/>
      </c>
      <c r="C54" s="2"/>
      <c r="D54" s="2"/>
      <c r="E54" s="86" t="str">
        <f t="shared" si="1"/>
        <v/>
      </c>
      <c r="F54" s="16" t="str">
        <f t="shared" si="2"/>
        <v/>
      </c>
      <c r="G54" s="2"/>
      <c r="H54" s="2"/>
      <c r="I54" s="2"/>
      <c r="J54" s="16" t="str">
        <f t="shared" si="3"/>
        <v/>
      </c>
    </row>
    <row r="55" spans="1:10" ht="20.100000000000001" customHeight="1" thickBot="1">
      <c r="A55" s="44" t="str">
        <f>IF(入力用シート!L63="","",IF(OR(入力用シート!L63&lt;結果表示用シート!$K$17,入力用シート!L63&gt;$A$6),"",入力用シート!L63))</f>
        <v/>
      </c>
      <c r="C55" s="2"/>
      <c r="D55" s="2"/>
      <c r="E55" s="86" t="str">
        <f t="shared" si="1"/>
        <v/>
      </c>
      <c r="F55" s="16" t="str">
        <f t="shared" si="2"/>
        <v/>
      </c>
      <c r="G55" s="2"/>
      <c r="H55" s="2"/>
      <c r="I55" s="2"/>
      <c r="J55" s="16" t="str">
        <f t="shared" si="3"/>
        <v/>
      </c>
    </row>
    <row r="56" spans="1:10" ht="20.100000000000001" customHeight="1" thickBot="1">
      <c r="A56" s="44" t="str">
        <f>IF(入力用シート!L64="","",IF(OR(入力用シート!L64&lt;結果表示用シート!$K$17,入力用シート!L64&gt;$A$6),"",入力用シート!L64))</f>
        <v/>
      </c>
      <c r="C56" s="2"/>
      <c r="D56" s="2"/>
      <c r="E56" s="86" t="str">
        <f t="shared" si="1"/>
        <v/>
      </c>
      <c r="F56" s="16" t="str">
        <f t="shared" si="2"/>
        <v/>
      </c>
      <c r="G56" s="2"/>
      <c r="H56" s="2"/>
      <c r="I56" s="2"/>
      <c r="J56" s="16" t="str">
        <f t="shared" si="3"/>
        <v/>
      </c>
    </row>
    <row r="57" spans="1:10" ht="20.100000000000001" customHeight="1" thickBot="1">
      <c r="A57" s="44" t="str">
        <f>IF(入力用シート!L65="","",IF(OR(入力用シート!L65&lt;結果表示用シート!$K$17,入力用シート!L65&gt;$A$6),"",入力用シート!L65))</f>
        <v/>
      </c>
      <c r="C57" s="2"/>
      <c r="D57" s="2"/>
      <c r="E57" s="86" t="str">
        <f t="shared" si="1"/>
        <v/>
      </c>
      <c r="F57" s="16" t="str">
        <f t="shared" si="2"/>
        <v/>
      </c>
      <c r="G57" s="2"/>
      <c r="H57" s="2"/>
      <c r="I57" s="2"/>
      <c r="J57" s="16" t="str">
        <f t="shared" si="3"/>
        <v/>
      </c>
    </row>
    <row r="58" spans="1:10" ht="20.100000000000001" customHeight="1" thickBot="1">
      <c r="A58" s="44" t="str">
        <f>IF(入力用シート!L66="","",IF(OR(入力用シート!L66&lt;結果表示用シート!$K$17,入力用シート!L66&gt;$A$6),"",入力用シート!L66))</f>
        <v/>
      </c>
      <c r="C58" s="2"/>
      <c r="D58" s="2"/>
      <c r="E58" s="86" t="str">
        <f t="shared" si="1"/>
        <v/>
      </c>
      <c r="F58" s="16" t="str">
        <f t="shared" ref="F58:F77" si="4">IF(A58="","",E58^2)</f>
        <v/>
      </c>
      <c r="G58" s="2"/>
      <c r="H58" s="2"/>
      <c r="I58" s="2"/>
      <c r="J58" s="16" t="str">
        <f t="shared" si="3"/>
        <v/>
      </c>
    </row>
    <row r="59" spans="1:10" ht="20.100000000000001" customHeight="1" thickBot="1">
      <c r="A59" s="44" t="str">
        <f>IF(入力用シート!L67="","",IF(OR(入力用シート!L67&lt;結果表示用シート!$K$17,入力用シート!L67&gt;$A$6),"",入力用シート!L67))</f>
        <v/>
      </c>
      <c r="C59" s="2"/>
      <c r="D59" s="2"/>
      <c r="E59" s="86" t="str">
        <f t="shared" si="1"/>
        <v/>
      </c>
      <c r="F59" s="16" t="str">
        <f t="shared" si="4"/>
        <v/>
      </c>
      <c r="G59" s="2"/>
      <c r="H59" s="2"/>
      <c r="I59" s="2"/>
      <c r="J59" s="16" t="str">
        <f t="shared" si="3"/>
        <v/>
      </c>
    </row>
    <row r="60" spans="1:10" ht="20.100000000000001" customHeight="1" thickBot="1">
      <c r="A60" s="44" t="str">
        <f>IF(入力用シート!L68="","",IF(OR(入力用シート!L68&lt;結果表示用シート!$K$17,入力用シート!L68&gt;$A$6),"",入力用シート!L68))</f>
        <v/>
      </c>
      <c r="C60" s="2"/>
      <c r="D60" s="2"/>
      <c r="E60" s="86" t="str">
        <f t="shared" si="1"/>
        <v/>
      </c>
      <c r="F60" s="16" t="str">
        <f t="shared" si="4"/>
        <v/>
      </c>
      <c r="G60" s="2"/>
      <c r="H60" s="2"/>
      <c r="I60" s="2"/>
      <c r="J60" s="16" t="str">
        <f t="shared" si="3"/>
        <v/>
      </c>
    </row>
    <row r="61" spans="1:10" ht="20.100000000000001" customHeight="1" thickBot="1">
      <c r="A61" s="44" t="str">
        <f>IF(入力用シート!L69="","",IF(OR(入力用シート!L69&lt;結果表示用シート!$K$17,入力用シート!L69&gt;$A$6),"",入力用シート!L69))</f>
        <v/>
      </c>
      <c r="C61" s="2"/>
      <c r="D61" s="2"/>
      <c r="E61" s="86" t="str">
        <f t="shared" si="1"/>
        <v/>
      </c>
      <c r="F61" s="16" t="str">
        <f t="shared" si="4"/>
        <v/>
      </c>
      <c r="G61" s="2"/>
      <c r="H61" s="2"/>
      <c r="I61" s="2"/>
      <c r="J61" s="16" t="str">
        <f t="shared" si="3"/>
        <v/>
      </c>
    </row>
    <row r="62" spans="1:10" ht="20.100000000000001" customHeight="1" thickBot="1">
      <c r="A62" s="44" t="str">
        <f>IF(入力用シート!L70="","",IF(OR(入力用シート!L70&lt;結果表示用シート!$K$17,入力用シート!L70&gt;$A$6),"",入力用シート!L70))</f>
        <v/>
      </c>
      <c r="C62" s="2"/>
      <c r="D62" s="2"/>
      <c r="E62" s="86" t="str">
        <f t="shared" si="1"/>
        <v/>
      </c>
      <c r="F62" s="16" t="str">
        <f t="shared" si="4"/>
        <v/>
      </c>
      <c r="G62" s="2"/>
      <c r="H62" s="2"/>
      <c r="I62" s="2"/>
      <c r="J62" s="16" t="str">
        <f t="shared" si="3"/>
        <v/>
      </c>
    </row>
    <row r="63" spans="1:10" ht="20.100000000000001" customHeight="1" thickBot="1">
      <c r="A63" s="44" t="str">
        <f>IF(入力用シート!L71="","",IF(OR(入力用シート!L71&lt;結果表示用シート!$K$17,入力用シート!L71&gt;$A$6),"",入力用シート!L71))</f>
        <v/>
      </c>
      <c r="C63" s="2"/>
      <c r="D63" s="2"/>
      <c r="E63" s="86" t="str">
        <f t="shared" si="1"/>
        <v/>
      </c>
      <c r="F63" s="16" t="str">
        <f t="shared" si="4"/>
        <v/>
      </c>
      <c r="G63" s="2"/>
      <c r="H63" s="2"/>
      <c r="I63" s="2"/>
      <c r="J63" s="16" t="str">
        <f t="shared" si="3"/>
        <v/>
      </c>
    </row>
    <row r="64" spans="1:10" ht="20.100000000000001" customHeight="1" thickBot="1">
      <c r="A64" s="44" t="str">
        <f>IF(入力用シート!L72="","",IF(OR(入力用シート!L72&lt;結果表示用シート!$K$17,入力用シート!L72&gt;$A$6),"",入力用シート!L72))</f>
        <v/>
      </c>
      <c r="C64" s="2"/>
      <c r="D64" s="2"/>
      <c r="E64" s="86" t="str">
        <f t="shared" si="1"/>
        <v/>
      </c>
      <c r="F64" s="16" t="str">
        <f t="shared" si="4"/>
        <v/>
      </c>
      <c r="G64" s="2"/>
      <c r="H64" s="2"/>
      <c r="I64" s="2"/>
      <c r="J64" s="16" t="str">
        <f t="shared" si="3"/>
        <v/>
      </c>
    </row>
    <row r="65" spans="1:10" ht="20.100000000000001" customHeight="1" thickBot="1">
      <c r="A65" s="44" t="str">
        <f>IF(入力用シート!L73="","",IF(OR(入力用シート!L73&lt;結果表示用シート!$K$17,入力用シート!L73&gt;$A$6),"",入力用シート!L73))</f>
        <v/>
      </c>
      <c r="C65" s="2"/>
      <c r="D65" s="2"/>
      <c r="E65" s="86" t="str">
        <f t="shared" si="1"/>
        <v/>
      </c>
      <c r="F65" s="16" t="str">
        <f t="shared" si="4"/>
        <v/>
      </c>
      <c r="G65" s="2"/>
      <c r="H65" s="2"/>
      <c r="I65" s="2"/>
      <c r="J65" s="16" t="str">
        <f t="shared" si="3"/>
        <v/>
      </c>
    </row>
    <row r="66" spans="1:10" ht="20.100000000000001" customHeight="1" thickBot="1">
      <c r="A66" s="44" t="str">
        <f>IF(入力用シート!L74="","",IF(OR(入力用シート!L74&lt;結果表示用シート!$K$17,入力用シート!L74&gt;$A$6),"",入力用シート!L74))</f>
        <v/>
      </c>
      <c r="C66" s="2"/>
      <c r="D66" s="2"/>
      <c r="E66" s="86" t="str">
        <f t="shared" si="1"/>
        <v/>
      </c>
      <c r="F66" s="16" t="str">
        <f t="shared" si="4"/>
        <v/>
      </c>
      <c r="G66" s="2"/>
      <c r="H66" s="2"/>
      <c r="I66" s="2"/>
      <c r="J66" s="16" t="str">
        <f t="shared" si="3"/>
        <v/>
      </c>
    </row>
    <row r="67" spans="1:10" ht="20.100000000000001" customHeight="1" thickBot="1">
      <c r="A67" s="44" t="str">
        <f>IF(入力用シート!L75="","",IF(OR(入力用シート!L75&lt;結果表示用シート!$K$17,入力用シート!L75&gt;$A$6),"",入力用シート!L75))</f>
        <v/>
      </c>
      <c r="C67" s="2"/>
      <c r="D67" s="2"/>
      <c r="E67" s="86" t="str">
        <f t="shared" si="1"/>
        <v/>
      </c>
      <c r="F67" s="16" t="str">
        <f t="shared" si="4"/>
        <v/>
      </c>
      <c r="G67" s="2"/>
      <c r="H67" s="2"/>
      <c r="I67" s="2"/>
      <c r="J67" s="16" t="str">
        <f t="shared" si="3"/>
        <v/>
      </c>
    </row>
    <row r="68" spans="1:10" ht="20.100000000000001" customHeight="1" thickBot="1">
      <c r="A68" s="44" t="str">
        <f>IF(入力用シート!L76="","",IF(OR(入力用シート!L76&lt;結果表示用シート!$K$17,入力用シート!L76&gt;$A$6),"",入力用シート!L76))</f>
        <v/>
      </c>
      <c r="C68" s="2"/>
      <c r="D68" s="2"/>
      <c r="E68" s="86" t="str">
        <f t="shared" si="1"/>
        <v/>
      </c>
      <c r="F68" s="16" t="str">
        <f t="shared" si="4"/>
        <v/>
      </c>
      <c r="G68" s="2"/>
      <c r="H68" s="2"/>
      <c r="I68" s="2"/>
      <c r="J68" s="16" t="str">
        <f t="shared" si="3"/>
        <v/>
      </c>
    </row>
    <row r="69" spans="1:10" ht="20.100000000000001" customHeight="1" thickBot="1">
      <c r="A69" s="44" t="str">
        <f>IF(入力用シート!L77="","",IF(OR(入力用シート!L77&lt;結果表示用シート!$K$17,入力用シート!L77&gt;$A$6),"",入力用シート!L77))</f>
        <v/>
      </c>
      <c r="C69" s="2"/>
      <c r="D69" s="2"/>
      <c r="E69" s="86" t="str">
        <f t="shared" si="1"/>
        <v/>
      </c>
      <c r="F69" s="16" t="str">
        <f t="shared" si="4"/>
        <v/>
      </c>
      <c r="G69" s="2"/>
      <c r="H69" s="2"/>
      <c r="I69" s="2"/>
      <c r="J69" s="16" t="str">
        <f t="shared" si="3"/>
        <v/>
      </c>
    </row>
    <row r="70" spans="1:10" ht="20.100000000000001" customHeight="1" thickBot="1">
      <c r="A70" s="44" t="str">
        <f>IF(入力用シート!L78="","",IF(OR(入力用シート!L78&lt;結果表示用シート!$K$17,入力用シート!L78&gt;$A$6),"",入力用シート!L78))</f>
        <v/>
      </c>
      <c r="C70" s="2"/>
      <c r="D70" s="2"/>
      <c r="E70" s="86" t="str">
        <f t="shared" si="1"/>
        <v/>
      </c>
      <c r="F70" s="16" t="str">
        <f t="shared" si="4"/>
        <v/>
      </c>
      <c r="G70" s="2"/>
      <c r="H70" s="2"/>
      <c r="I70" s="2"/>
      <c r="J70" s="16" t="str">
        <f t="shared" si="3"/>
        <v/>
      </c>
    </row>
    <row r="71" spans="1:10" ht="20.100000000000001" customHeight="1" thickBot="1">
      <c r="A71" s="44" t="str">
        <f>IF(入力用シート!L79="","",IF(OR(入力用シート!L79&lt;結果表示用シート!$K$17,入力用シート!L79&gt;$A$6),"",入力用シート!L79))</f>
        <v/>
      </c>
      <c r="C71" s="2"/>
      <c r="D71" s="2"/>
      <c r="E71" s="86" t="str">
        <f t="shared" si="1"/>
        <v/>
      </c>
      <c r="F71" s="16" t="str">
        <f t="shared" si="4"/>
        <v/>
      </c>
      <c r="G71" s="2"/>
      <c r="H71" s="2"/>
      <c r="I71" s="2"/>
      <c r="J71" s="16" t="str">
        <f t="shared" si="3"/>
        <v/>
      </c>
    </row>
    <row r="72" spans="1:10" ht="20.100000000000001" customHeight="1" thickBot="1">
      <c r="A72" s="44" t="str">
        <f>IF(入力用シート!L80="","",IF(OR(入力用シート!L80&lt;結果表示用シート!$K$17,入力用シート!L80&gt;$A$6),"",入力用シート!L80))</f>
        <v/>
      </c>
      <c r="C72" s="2"/>
      <c r="D72" s="2"/>
      <c r="E72" s="86" t="str">
        <f t="shared" si="1"/>
        <v/>
      </c>
      <c r="F72" s="16" t="str">
        <f t="shared" si="4"/>
        <v/>
      </c>
      <c r="G72" s="2"/>
      <c r="H72" s="2"/>
      <c r="I72" s="2"/>
      <c r="J72" s="16" t="str">
        <f t="shared" si="3"/>
        <v/>
      </c>
    </row>
    <row r="73" spans="1:10" ht="20.100000000000001" customHeight="1" thickBot="1">
      <c r="A73" s="44" t="str">
        <f>IF(入力用シート!L81="","",IF(OR(入力用シート!L81&lt;結果表示用シート!$K$17,入力用シート!L81&gt;$A$6),"",入力用シート!L81))</f>
        <v/>
      </c>
      <c r="C73" s="2"/>
      <c r="D73" s="2"/>
      <c r="E73" s="86" t="str">
        <f t="shared" si="1"/>
        <v/>
      </c>
      <c r="F73" s="16" t="str">
        <f t="shared" si="4"/>
        <v/>
      </c>
      <c r="G73" s="2"/>
      <c r="H73" s="2"/>
      <c r="I73" s="2"/>
      <c r="J73" s="16" t="str">
        <f t="shared" si="3"/>
        <v/>
      </c>
    </row>
    <row r="74" spans="1:10" ht="20.100000000000001" customHeight="1" thickBot="1">
      <c r="A74" s="44" t="str">
        <f>IF(入力用シート!L82="","",IF(OR(入力用シート!L82&lt;結果表示用シート!$K$17,入力用シート!L82&gt;$A$6),"",入力用シート!L82))</f>
        <v/>
      </c>
      <c r="C74" s="2"/>
      <c r="D74" s="2"/>
      <c r="E74" s="86" t="str">
        <f t="shared" si="1"/>
        <v/>
      </c>
      <c r="F74" s="16" t="str">
        <f t="shared" si="4"/>
        <v/>
      </c>
      <c r="G74" s="2"/>
      <c r="H74" s="2"/>
      <c r="I74" s="2"/>
      <c r="J74" s="16" t="str">
        <f t="shared" ref="J74:J109" si="5">IF(A74="","",(IF(A74&lt;$I$15,"",(IF(A74&gt;$I$18,"",A74)))))</f>
        <v/>
      </c>
    </row>
    <row r="75" spans="1:10" ht="20.100000000000001" customHeight="1" thickBot="1">
      <c r="A75" s="44" t="str">
        <f>IF(入力用シート!L83="","",IF(OR(入力用シート!L83&lt;結果表示用シート!$K$17,入力用シート!L83&gt;$A$6),"",入力用シート!L83))</f>
        <v/>
      </c>
      <c r="C75" s="2"/>
      <c r="D75" s="2"/>
      <c r="E75" s="86" t="str">
        <f t="shared" ref="E75:E109" si="6">IF(A75="","",A75-$C$10)</f>
        <v/>
      </c>
      <c r="F75" s="16" t="str">
        <f t="shared" si="4"/>
        <v/>
      </c>
      <c r="G75" s="2"/>
      <c r="H75" s="2"/>
      <c r="I75" s="2"/>
      <c r="J75" s="16" t="str">
        <f t="shared" si="5"/>
        <v/>
      </c>
    </row>
    <row r="76" spans="1:10" ht="20.100000000000001" customHeight="1" thickBot="1">
      <c r="A76" s="44" t="str">
        <f>IF(入力用シート!L84="","",IF(OR(入力用シート!L84&lt;結果表示用シート!$K$17,入力用シート!L84&gt;$A$6),"",入力用シート!L84))</f>
        <v/>
      </c>
      <c r="C76" s="2"/>
      <c r="D76" s="2"/>
      <c r="E76" s="86" t="str">
        <f t="shared" si="6"/>
        <v/>
      </c>
      <c r="F76" s="16" t="str">
        <f t="shared" si="4"/>
        <v/>
      </c>
      <c r="G76" s="2"/>
      <c r="H76" s="2"/>
      <c r="I76" s="2"/>
      <c r="J76" s="16" t="str">
        <f t="shared" si="5"/>
        <v/>
      </c>
    </row>
    <row r="77" spans="1:10" ht="20.100000000000001" customHeight="1" thickBot="1">
      <c r="A77" s="44" t="str">
        <f>IF(入力用シート!L85="","",IF(OR(入力用シート!L85&lt;結果表示用シート!$K$17,入力用シート!L85&gt;$A$6),"",入力用シート!L85))</f>
        <v/>
      </c>
      <c r="C77" s="2"/>
      <c r="D77" s="2"/>
      <c r="E77" s="86" t="str">
        <f t="shared" si="6"/>
        <v/>
      </c>
      <c r="F77" s="16" t="str">
        <f t="shared" si="4"/>
        <v/>
      </c>
      <c r="G77" s="2"/>
      <c r="H77" s="2"/>
      <c r="I77" s="2"/>
      <c r="J77" s="16" t="str">
        <f t="shared" si="5"/>
        <v/>
      </c>
    </row>
    <row r="78" spans="1:10" ht="20.100000000000001" customHeight="1" thickBot="1">
      <c r="A78" s="44" t="str">
        <f>IF(入力用シート!L86="","",IF(OR(入力用シート!L86&lt;結果表示用シート!$K$17,入力用シート!L86&gt;$A$6),"",入力用シート!L86))</f>
        <v/>
      </c>
      <c r="C78" s="2"/>
      <c r="D78" s="2"/>
      <c r="E78" s="86" t="str">
        <f t="shared" si="6"/>
        <v/>
      </c>
      <c r="F78" s="16" t="str">
        <f t="shared" si="2"/>
        <v/>
      </c>
      <c r="G78" s="2"/>
      <c r="H78" s="2"/>
      <c r="I78" s="2"/>
      <c r="J78" s="16" t="str">
        <f t="shared" si="5"/>
        <v/>
      </c>
    </row>
    <row r="79" spans="1:10" ht="20.100000000000001" customHeight="1" thickBot="1">
      <c r="A79" s="44" t="str">
        <f>IF(入力用シート!L87="","",IF(OR(入力用シート!L87&lt;結果表示用シート!$K$17,入力用シート!L87&gt;$A$6),"",入力用シート!L87))</f>
        <v/>
      </c>
      <c r="C79" s="2"/>
      <c r="D79" s="2"/>
      <c r="E79" s="86" t="str">
        <f t="shared" si="6"/>
        <v/>
      </c>
      <c r="F79" s="16" t="str">
        <f t="shared" si="2"/>
        <v/>
      </c>
      <c r="G79" s="2"/>
      <c r="H79" s="2"/>
      <c r="I79" s="2"/>
      <c r="J79" s="16" t="str">
        <f t="shared" si="5"/>
        <v/>
      </c>
    </row>
    <row r="80" spans="1:10" ht="20.100000000000001" customHeight="1" thickBot="1">
      <c r="A80" s="44" t="str">
        <f>IF(入力用シート!L88="","",IF(OR(入力用シート!L88&lt;結果表示用シート!$K$17,入力用シート!L88&gt;$A$6),"",入力用シート!L88))</f>
        <v/>
      </c>
      <c r="C80" s="2"/>
      <c r="D80" s="2"/>
      <c r="E80" s="86" t="str">
        <f t="shared" si="6"/>
        <v/>
      </c>
      <c r="F80" s="16" t="str">
        <f t="shared" si="2"/>
        <v/>
      </c>
      <c r="G80" s="2"/>
      <c r="H80" s="2"/>
      <c r="I80" s="2"/>
      <c r="J80" s="16" t="str">
        <f t="shared" si="5"/>
        <v/>
      </c>
    </row>
    <row r="81" spans="1:10" ht="20.100000000000001" customHeight="1" thickBot="1">
      <c r="A81" s="44" t="str">
        <f>IF(入力用シート!L89="","",IF(OR(入力用シート!L89&lt;結果表示用シート!$K$17,入力用シート!L89&gt;$A$6),"",入力用シート!L89))</f>
        <v/>
      </c>
      <c r="C81" s="2"/>
      <c r="D81" s="2"/>
      <c r="E81" s="86" t="str">
        <f t="shared" si="6"/>
        <v/>
      </c>
      <c r="F81" s="16" t="str">
        <f t="shared" si="2"/>
        <v/>
      </c>
      <c r="G81" s="2"/>
      <c r="H81" s="2"/>
      <c r="I81" s="2"/>
      <c r="J81" s="16" t="str">
        <f t="shared" si="5"/>
        <v/>
      </c>
    </row>
    <row r="82" spans="1:10" ht="20.100000000000001" customHeight="1" thickBot="1">
      <c r="A82" s="44" t="str">
        <f>IF(入力用シート!L90="","",IF(OR(入力用シート!L90&lt;結果表示用シート!$K$17,入力用シート!L90&gt;$A$6),"",入力用シート!L90))</f>
        <v/>
      </c>
      <c r="C82" s="2"/>
      <c r="D82" s="2"/>
      <c r="E82" s="86" t="str">
        <f t="shared" si="6"/>
        <v/>
      </c>
      <c r="F82" s="16" t="str">
        <f t="shared" si="2"/>
        <v/>
      </c>
      <c r="G82" s="2"/>
      <c r="H82" s="2"/>
      <c r="I82" s="2"/>
      <c r="J82" s="16" t="str">
        <f t="shared" si="5"/>
        <v/>
      </c>
    </row>
    <row r="83" spans="1:10" ht="20.100000000000001" customHeight="1" thickBot="1">
      <c r="A83" s="44" t="str">
        <f>IF(入力用シート!L91="","",IF(OR(入力用シート!L91&lt;結果表示用シート!$K$17,入力用シート!L91&gt;$A$6),"",入力用シート!L91))</f>
        <v/>
      </c>
      <c r="C83" s="2"/>
      <c r="D83" s="2"/>
      <c r="E83" s="86" t="str">
        <f t="shared" si="6"/>
        <v/>
      </c>
      <c r="F83" s="16" t="str">
        <f t="shared" si="2"/>
        <v/>
      </c>
      <c r="G83" s="2"/>
      <c r="H83" s="2"/>
      <c r="I83" s="2"/>
      <c r="J83" s="16" t="str">
        <f t="shared" si="5"/>
        <v/>
      </c>
    </row>
    <row r="84" spans="1:10" ht="20.100000000000001" customHeight="1" thickBot="1">
      <c r="A84" s="44" t="str">
        <f>IF(入力用シート!L92="","",IF(OR(入力用シート!L92&lt;結果表示用シート!$K$17,入力用シート!L92&gt;$A$6),"",入力用シート!L92))</f>
        <v/>
      </c>
      <c r="C84" s="2"/>
      <c r="D84" s="2"/>
      <c r="E84" s="86" t="str">
        <f t="shared" si="6"/>
        <v/>
      </c>
      <c r="F84" s="16" t="str">
        <f t="shared" si="2"/>
        <v/>
      </c>
      <c r="G84" s="2"/>
      <c r="H84" s="2"/>
      <c r="I84" s="2"/>
      <c r="J84" s="16" t="str">
        <f t="shared" si="5"/>
        <v/>
      </c>
    </row>
    <row r="85" spans="1:10" ht="20.100000000000001" customHeight="1" thickBot="1">
      <c r="A85" s="44" t="str">
        <f>IF(入力用シート!L93="","",IF(OR(入力用シート!L93&lt;結果表示用シート!$K$17,入力用シート!L93&gt;$A$6),"",入力用シート!L93))</f>
        <v/>
      </c>
      <c r="C85" s="2"/>
      <c r="D85" s="2"/>
      <c r="E85" s="86" t="str">
        <f t="shared" si="6"/>
        <v/>
      </c>
      <c r="F85" s="16" t="str">
        <f t="shared" si="2"/>
        <v/>
      </c>
      <c r="G85" s="2"/>
      <c r="H85" s="2"/>
      <c r="I85" s="2"/>
      <c r="J85" s="16" t="str">
        <f t="shared" si="5"/>
        <v/>
      </c>
    </row>
    <row r="86" spans="1:10" ht="20.100000000000001" customHeight="1" thickBot="1">
      <c r="A86" s="44" t="str">
        <f>IF(入力用シート!L94="","",IF(OR(入力用シート!L94&lt;結果表示用シート!$K$17,入力用シート!L94&gt;$A$6),"",入力用シート!L94))</f>
        <v/>
      </c>
      <c r="C86" s="2"/>
      <c r="D86" s="2"/>
      <c r="E86" s="86" t="str">
        <f t="shared" si="6"/>
        <v/>
      </c>
      <c r="F86" s="16" t="str">
        <f t="shared" si="2"/>
        <v/>
      </c>
      <c r="G86" s="2"/>
      <c r="H86" s="2"/>
      <c r="I86" s="2"/>
      <c r="J86" s="16" t="str">
        <f t="shared" si="5"/>
        <v/>
      </c>
    </row>
    <row r="87" spans="1:10" ht="20.100000000000001" customHeight="1" thickBot="1">
      <c r="A87" s="44" t="str">
        <f>IF(入力用シート!L95="","",IF(OR(入力用シート!L95&lt;結果表示用シート!$K$17,入力用シート!L95&gt;$A$6),"",入力用シート!L95))</f>
        <v/>
      </c>
      <c r="C87" s="2"/>
      <c r="D87" s="2"/>
      <c r="E87" s="86" t="str">
        <f t="shared" si="6"/>
        <v/>
      </c>
      <c r="F87" s="16" t="str">
        <f t="shared" si="2"/>
        <v/>
      </c>
      <c r="G87" s="2"/>
      <c r="H87" s="2"/>
      <c r="I87" s="2"/>
      <c r="J87" s="16" t="str">
        <f t="shared" si="5"/>
        <v/>
      </c>
    </row>
    <row r="88" spans="1:10" ht="20.100000000000001" customHeight="1" thickBot="1">
      <c r="A88" s="44" t="str">
        <f>IF(入力用シート!L96="","",IF(OR(入力用シート!L96&lt;結果表示用シート!$K$17,入力用シート!L96&gt;$A$6),"",入力用シート!L96))</f>
        <v/>
      </c>
      <c r="C88" s="2"/>
      <c r="D88" s="2"/>
      <c r="E88" s="86" t="str">
        <f t="shared" si="6"/>
        <v/>
      </c>
      <c r="F88" s="16" t="str">
        <f t="shared" si="2"/>
        <v/>
      </c>
      <c r="G88" s="2"/>
      <c r="H88" s="2"/>
      <c r="I88" s="2"/>
      <c r="J88" s="16" t="str">
        <f t="shared" si="5"/>
        <v/>
      </c>
    </row>
    <row r="89" spans="1:10" ht="20.100000000000001" customHeight="1" thickBot="1">
      <c r="A89" s="44" t="str">
        <f>IF(入力用シート!L97="","",IF(OR(入力用シート!L97&lt;結果表示用シート!$K$17,入力用シート!L97&gt;$A$6),"",入力用シート!L97))</f>
        <v/>
      </c>
      <c r="C89" s="2"/>
      <c r="D89" s="2"/>
      <c r="E89" s="86" t="str">
        <f t="shared" si="6"/>
        <v/>
      </c>
      <c r="F89" s="16" t="str">
        <f t="shared" si="2"/>
        <v/>
      </c>
      <c r="G89" s="2"/>
      <c r="H89" s="2"/>
      <c r="I89" s="2"/>
      <c r="J89" s="16" t="str">
        <f t="shared" si="5"/>
        <v/>
      </c>
    </row>
    <row r="90" spans="1:10" ht="20.100000000000001" customHeight="1" thickBot="1">
      <c r="A90" s="44" t="str">
        <f>IF(入力用シート!L98="","",IF(OR(入力用シート!L98&lt;結果表示用シート!$K$17,入力用シート!L98&gt;$A$6),"",入力用シート!L98))</f>
        <v/>
      </c>
      <c r="C90" s="2"/>
      <c r="D90" s="2"/>
      <c r="E90" s="86" t="str">
        <f t="shared" si="6"/>
        <v/>
      </c>
      <c r="F90" s="16" t="str">
        <f t="shared" si="2"/>
        <v/>
      </c>
      <c r="G90" s="2"/>
      <c r="H90" s="2"/>
      <c r="I90" s="2"/>
      <c r="J90" s="16" t="str">
        <f t="shared" si="5"/>
        <v/>
      </c>
    </row>
    <row r="91" spans="1:10" ht="20.100000000000001" customHeight="1" thickBot="1">
      <c r="A91" s="44" t="str">
        <f>IF(入力用シート!L99="","",IF(OR(入力用シート!L99&lt;結果表示用シート!$K$17,入力用シート!L99&gt;$A$6),"",入力用シート!L99))</f>
        <v/>
      </c>
      <c r="C91" s="2"/>
      <c r="D91" s="2"/>
      <c r="E91" s="86" t="str">
        <f t="shared" si="6"/>
        <v/>
      </c>
      <c r="F91" s="16" t="str">
        <f t="shared" si="2"/>
        <v/>
      </c>
      <c r="G91" s="2"/>
      <c r="H91" s="2"/>
      <c r="I91" s="2"/>
      <c r="J91" s="16" t="str">
        <f t="shared" si="5"/>
        <v/>
      </c>
    </row>
    <row r="92" spans="1:10" ht="20.100000000000001" customHeight="1" thickBot="1">
      <c r="A92" s="44" t="str">
        <f>IF(入力用シート!L100="","",IF(OR(入力用シート!L100&lt;結果表示用シート!$K$17,入力用シート!L100&gt;$A$6),"",入力用シート!L100))</f>
        <v/>
      </c>
      <c r="C92" s="2"/>
      <c r="D92" s="2"/>
      <c r="E92" s="86" t="str">
        <f t="shared" si="6"/>
        <v/>
      </c>
      <c r="F92" s="16" t="str">
        <f t="shared" si="2"/>
        <v/>
      </c>
      <c r="G92" s="2"/>
      <c r="H92" s="2"/>
      <c r="I92" s="2"/>
      <c r="J92" s="16" t="str">
        <f t="shared" si="5"/>
        <v/>
      </c>
    </row>
    <row r="93" spans="1:10" ht="20.100000000000001" customHeight="1" thickBot="1">
      <c r="A93" s="44" t="str">
        <f>IF(入力用シート!L101="","",IF(OR(入力用シート!L101&lt;結果表示用シート!$K$17,入力用シート!L101&gt;$A$6),"",入力用シート!L101))</f>
        <v/>
      </c>
      <c r="C93" s="2"/>
      <c r="D93" s="2"/>
      <c r="E93" s="86" t="str">
        <f t="shared" si="6"/>
        <v/>
      </c>
      <c r="F93" s="16" t="str">
        <f t="shared" si="2"/>
        <v/>
      </c>
      <c r="G93" s="2"/>
      <c r="H93" s="2"/>
      <c r="I93" s="2"/>
      <c r="J93" s="16" t="str">
        <f t="shared" si="5"/>
        <v/>
      </c>
    </row>
    <row r="94" spans="1:10" ht="20.100000000000001" customHeight="1" thickBot="1">
      <c r="A94" s="44" t="str">
        <f>IF(入力用シート!L102="","",IF(OR(入力用シート!L102&lt;結果表示用シート!$K$17,入力用シート!L102&gt;$A$6),"",入力用シート!L102))</f>
        <v/>
      </c>
      <c r="C94" s="2"/>
      <c r="D94" s="2"/>
      <c r="E94" s="86" t="str">
        <f t="shared" si="6"/>
        <v/>
      </c>
      <c r="F94" s="16" t="str">
        <f t="shared" si="2"/>
        <v/>
      </c>
      <c r="G94" s="2"/>
      <c r="H94" s="2"/>
      <c r="I94" s="2"/>
      <c r="J94" s="16" t="str">
        <f t="shared" si="5"/>
        <v/>
      </c>
    </row>
    <row r="95" spans="1:10" ht="20.100000000000001" customHeight="1" thickBot="1">
      <c r="A95" s="44" t="str">
        <f>IF(入力用シート!L103="","",IF(OR(入力用シート!L103&lt;結果表示用シート!$K$17,入力用シート!L103&gt;$A$6),"",入力用シート!L103))</f>
        <v/>
      </c>
      <c r="C95" s="2"/>
      <c r="D95" s="2"/>
      <c r="E95" s="86" t="str">
        <f t="shared" si="6"/>
        <v/>
      </c>
      <c r="F95" s="16" t="str">
        <f t="shared" si="2"/>
        <v/>
      </c>
      <c r="G95" s="2"/>
      <c r="H95" s="2"/>
      <c r="I95" s="2"/>
      <c r="J95" s="16" t="str">
        <f t="shared" si="5"/>
        <v/>
      </c>
    </row>
    <row r="96" spans="1:10" ht="20.100000000000001" customHeight="1" thickBot="1">
      <c r="A96" s="44" t="str">
        <f>IF(入力用シート!L104="","",IF(OR(入力用シート!L104&lt;結果表示用シート!$K$17,入力用シート!L104&gt;$A$6),"",入力用シート!L104))</f>
        <v/>
      </c>
      <c r="C96" s="2"/>
      <c r="D96" s="2"/>
      <c r="E96" s="86" t="str">
        <f t="shared" si="6"/>
        <v/>
      </c>
      <c r="F96" s="16" t="str">
        <f t="shared" si="2"/>
        <v/>
      </c>
      <c r="G96" s="2"/>
      <c r="H96" s="2"/>
      <c r="I96" s="2"/>
      <c r="J96" s="16" t="str">
        <f t="shared" si="5"/>
        <v/>
      </c>
    </row>
    <row r="97" spans="1:10" ht="20.100000000000001" customHeight="1" thickBot="1">
      <c r="A97" s="44" t="str">
        <f>IF(入力用シート!L105="","",IF(OR(入力用シート!L105&lt;結果表示用シート!$K$17,入力用シート!L105&gt;$A$6),"",入力用シート!L105))</f>
        <v/>
      </c>
      <c r="C97" s="2"/>
      <c r="D97" s="2"/>
      <c r="E97" s="86" t="str">
        <f t="shared" si="6"/>
        <v/>
      </c>
      <c r="F97" s="16" t="str">
        <f t="shared" si="2"/>
        <v/>
      </c>
      <c r="G97" s="2"/>
      <c r="H97" s="2"/>
      <c r="I97" s="2"/>
      <c r="J97" s="16" t="str">
        <f t="shared" si="5"/>
        <v/>
      </c>
    </row>
    <row r="98" spans="1:10" ht="20.100000000000001" customHeight="1" thickBot="1">
      <c r="A98" s="44" t="str">
        <f>IF(入力用シート!L106="","",IF(OR(入力用シート!L106&lt;結果表示用シート!$K$17,入力用シート!L106&gt;$A$6),"",入力用シート!L106))</f>
        <v/>
      </c>
      <c r="C98" s="2"/>
      <c r="D98" s="2"/>
      <c r="E98" s="86" t="str">
        <f t="shared" si="6"/>
        <v/>
      </c>
      <c r="F98" s="16" t="str">
        <f t="shared" si="2"/>
        <v/>
      </c>
      <c r="G98" s="2"/>
      <c r="H98" s="2"/>
      <c r="I98" s="2"/>
      <c r="J98" s="16" t="str">
        <f t="shared" si="5"/>
        <v/>
      </c>
    </row>
    <row r="99" spans="1:10" ht="20.100000000000001" customHeight="1" thickBot="1">
      <c r="A99" s="44" t="str">
        <f>IF(入力用シート!L107="","",IF(OR(入力用シート!L107&lt;結果表示用シート!$K$17,入力用シート!L107&gt;$A$6),"",入力用シート!L107))</f>
        <v/>
      </c>
      <c r="C99" s="2"/>
      <c r="D99" s="2"/>
      <c r="E99" s="86" t="str">
        <f t="shared" si="6"/>
        <v/>
      </c>
      <c r="F99" s="16" t="str">
        <f t="shared" si="2"/>
        <v/>
      </c>
      <c r="G99" s="2"/>
      <c r="H99" s="2"/>
      <c r="I99" s="2"/>
      <c r="J99" s="16" t="str">
        <f t="shared" si="5"/>
        <v/>
      </c>
    </row>
    <row r="100" spans="1:10" ht="20.100000000000001" customHeight="1" thickBot="1">
      <c r="A100" s="44" t="str">
        <f>IF(入力用シート!L108="","",IF(OR(入力用シート!L108&lt;結果表示用シート!$K$17,入力用シート!L108&gt;$A$6),"",入力用シート!L108))</f>
        <v/>
      </c>
      <c r="C100" s="2"/>
      <c r="D100" s="2"/>
      <c r="E100" s="86" t="str">
        <f t="shared" si="6"/>
        <v/>
      </c>
      <c r="F100" s="16" t="str">
        <f t="shared" si="2"/>
        <v/>
      </c>
      <c r="G100" s="2"/>
      <c r="H100" s="2"/>
      <c r="I100" s="2"/>
      <c r="J100" s="16" t="str">
        <f t="shared" si="5"/>
        <v/>
      </c>
    </row>
    <row r="101" spans="1:10" ht="20.100000000000001" customHeight="1" thickBot="1">
      <c r="A101" s="44" t="str">
        <f>IF(入力用シート!L109="","",IF(OR(入力用シート!L109&lt;結果表示用シート!$K$17,入力用シート!L109&gt;$A$6),"",入力用シート!L109))</f>
        <v/>
      </c>
      <c r="C101" s="2"/>
      <c r="D101" s="2"/>
      <c r="E101" s="86" t="str">
        <f t="shared" si="6"/>
        <v/>
      </c>
      <c r="F101" s="16" t="str">
        <f t="shared" si="2"/>
        <v/>
      </c>
      <c r="G101" s="2"/>
      <c r="H101" s="2"/>
      <c r="I101" s="2"/>
      <c r="J101" s="16" t="str">
        <f t="shared" si="5"/>
        <v/>
      </c>
    </row>
    <row r="102" spans="1:10" ht="20.100000000000001" customHeight="1" thickBot="1">
      <c r="A102" s="44" t="str">
        <f>IF(入力用シート!L110="","",IF(OR(入力用シート!L110&lt;結果表示用シート!$K$17,入力用シート!L110&gt;$A$6),"",入力用シート!L110))</f>
        <v/>
      </c>
      <c r="C102" s="2"/>
      <c r="D102" s="2"/>
      <c r="E102" s="86" t="str">
        <f t="shared" si="6"/>
        <v/>
      </c>
      <c r="F102" s="16" t="str">
        <f t="shared" si="2"/>
        <v/>
      </c>
      <c r="G102" s="2"/>
      <c r="H102" s="2"/>
      <c r="I102" s="2"/>
      <c r="J102" s="16" t="str">
        <f t="shared" si="5"/>
        <v/>
      </c>
    </row>
    <row r="103" spans="1:10" ht="20.100000000000001" customHeight="1" thickBot="1">
      <c r="A103" s="44" t="str">
        <f>IF(入力用シート!L111="","",IF(OR(入力用シート!L111&lt;結果表示用シート!$K$17,入力用シート!L111&gt;$A$6),"",入力用シート!L111))</f>
        <v/>
      </c>
      <c r="C103" s="2"/>
      <c r="D103" s="2"/>
      <c r="E103" s="86" t="str">
        <f t="shared" si="6"/>
        <v/>
      </c>
      <c r="F103" s="16" t="str">
        <f t="shared" si="2"/>
        <v/>
      </c>
      <c r="G103" s="2"/>
      <c r="H103" s="2"/>
      <c r="I103" s="2"/>
      <c r="J103" s="16" t="str">
        <f t="shared" si="5"/>
        <v/>
      </c>
    </row>
    <row r="104" spans="1:10" ht="20.100000000000001" customHeight="1" thickBot="1">
      <c r="A104" s="44" t="str">
        <f>IF(入力用シート!L112="","",IF(OR(入力用シート!L112&lt;結果表示用シート!$K$17,入力用シート!L112&gt;$A$6),"",入力用シート!L112))</f>
        <v/>
      </c>
      <c r="C104" s="2"/>
      <c r="D104" s="2"/>
      <c r="E104" s="86" t="str">
        <f t="shared" si="6"/>
        <v/>
      </c>
      <c r="F104" s="16" t="str">
        <f t="shared" si="2"/>
        <v/>
      </c>
      <c r="G104" s="2"/>
      <c r="H104" s="2"/>
      <c r="I104" s="2"/>
      <c r="J104" s="16" t="str">
        <f t="shared" si="5"/>
        <v/>
      </c>
    </row>
    <row r="105" spans="1:10" ht="20.100000000000001" customHeight="1" thickBot="1">
      <c r="A105" s="44" t="str">
        <f>IF(入力用シート!L113="","",IF(OR(入力用シート!L113&lt;結果表示用シート!$K$17,入力用シート!L113&gt;$A$6),"",入力用シート!L113))</f>
        <v/>
      </c>
      <c r="C105" s="2"/>
      <c r="D105" s="2"/>
      <c r="E105" s="86" t="str">
        <f t="shared" si="6"/>
        <v/>
      </c>
      <c r="F105" s="16" t="str">
        <f t="shared" si="2"/>
        <v/>
      </c>
      <c r="G105" s="2"/>
      <c r="H105" s="2"/>
      <c r="I105" s="2"/>
      <c r="J105" s="16" t="str">
        <f t="shared" si="5"/>
        <v/>
      </c>
    </row>
    <row r="106" spans="1:10" ht="20.100000000000001" customHeight="1" thickBot="1">
      <c r="A106" s="44" t="str">
        <f>IF(入力用シート!L114="","",IF(OR(入力用シート!L114&lt;結果表示用シート!$K$17,入力用シート!L114&gt;$A$6),"",入力用シート!L114))</f>
        <v/>
      </c>
      <c r="C106" s="2"/>
      <c r="D106" s="2"/>
      <c r="E106" s="86" t="str">
        <f t="shared" si="6"/>
        <v/>
      </c>
      <c r="F106" s="16" t="str">
        <f t="shared" si="2"/>
        <v/>
      </c>
      <c r="G106" s="2"/>
      <c r="H106" s="2"/>
      <c r="I106" s="2"/>
      <c r="J106" s="16" t="str">
        <f t="shared" si="5"/>
        <v/>
      </c>
    </row>
    <row r="107" spans="1:10" ht="20.100000000000001" customHeight="1" thickBot="1">
      <c r="A107" s="44" t="str">
        <f>IF(入力用シート!L115="","",IF(OR(入力用シート!L115&lt;結果表示用シート!$K$17,入力用シート!L115&gt;$A$6),"",入力用シート!L115))</f>
        <v/>
      </c>
      <c r="C107" s="2"/>
      <c r="D107" s="2"/>
      <c r="E107" s="86" t="str">
        <f t="shared" si="6"/>
        <v/>
      </c>
      <c r="F107" s="16" t="str">
        <f t="shared" si="2"/>
        <v/>
      </c>
      <c r="G107" s="2"/>
      <c r="H107" s="2"/>
      <c r="I107" s="2"/>
      <c r="J107" s="16" t="str">
        <f t="shared" si="5"/>
        <v/>
      </c>
    </row>
    <row r="108" spans="1:10" ht="20.100000000000001" customHeight="1" thickBot="1">
      <c r="A108" s="44" t="str">
        <f>IF(入力用シート!L116="","",IF(OR(入力用シート!L116&lt;結果表示用シート!$K$17,入力用シート!L116&gt;$A$6),"",入力用シート!L116))</f>
        <v/>
      </c>
      <c r="C108" s="2"/>
      <c r="D108" s="2"/>
      <c r="E108" s="86" t="str">
        <f t="shared" si="6"/>
        <v/>
      </c>
      <c r="F108" s="16" t="str">
        <f t="shared" si="2"/>
        <v/>
      </c>
      <c r="G108" s="2"/>
      <c r="H108" s="2"/>
      <c r="I108" s="2"/>
      <c r="J108" s="16" t="str">
        <f t="shared" si="5"/>
        <v/>
      </c>
    </row>
    <row r="109" spans="1:10" ht="20.100000000000001" customHeight="1" thickBot="1">
      <c r="A109" s="44" t="str">
        <f>IF(入力用シート!L117="","",IF(OR(入力用シート!L117&lt;結果表示用シート!$K$17,入力用シート!L117&gt;$A$6),"",入力用シート!L117))</f>
        <v/>
      </c>
      <c r="C109" s="2"/>
      <c r="D109" s="2"/>
      <c r="E109" s="87" t="str">
        <f t="shared" si="6"/>
        <v/>
      </c>
      <c r="F109" s="19" t="str">
        <f>IF(A109="","",E109^2)</f>
        <v/>
      </c>
      <c r="G109" s="2"/>
      <c r="H109" s="2"/>
      <c r="I109" s="2"/>
      <c r="J109" s="19" t="str">
        <f t="shared" si="5"/>
        <v/>
      </c>
    </row>
  </sheetData>
  <sheetProtection algorithmName="SHA-512" hashValue="NNa9j6zGyZUXy0PHk6ZmnrCsgcMG6ds3jR0SmRpxrhpkKYU9oC8WzRIqIga5O382W5BVNXE/jqg0tgVhmKhEew==" saltValue="onIeGW0RDv6i+oEBxcTC6g==" spinCount="100000" sheet="1" formatColumns="0" selectLockedCells="1" selectUnlockedCells="1"/>
  <mergeCells count="3">
    <mergeCell ref="J5:J6"/>
    <mergeCell ref="C3:J3"/>
    <mergeCell ref="E6:I8"/>
  </mergeCells>
  <phoneticPr fontId="2"/>
  <dataValidations count="1">
    <dataValidation type="decimal" operator="greaterThanOrEqual" allowBlank="1" showErrorMessage="1" errorTitle="無効な予定価格" error="予定価格を正確に入力してください" sqref="A6">
      <formula1>0</formula1>
    </dataValidation>
  </dataValidations>
  <pageMargins left="0.78740157480314965" right="0.78740157480314965" top="0.78740157480314965" bottom="0.78740157480314965" header="0.31496062992125984" footer="0.19685039370078741"/>
  <pageSetup paperSize="9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入力用シート</vt:lpstr>
      <vt:lpstr>結果表示用シート</vt:lpstr>
      <vt:lpstr>結果表示用シート!Print_Area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2016-10-04T02:52:41Z</dcterms:created>
  <dcterms:modified xsi:type="dcterms:W3CDTF">2023-10-23T06:25:09Z</dcterms:modified>
</cp:coreProperties>
</file>